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'стр.1'!$A$1:$EG$47</definedName>
    <definedName name="_xlnm.Print_Area" localSheetId="1">'стр.2_5'!$A$1:$EK$185</definedName>
  </definedNames>
  <calcPr fullCalcOnLoad="1"/>
</workbook>
</file>

<file path=xl/sharedStrings.xml><?xml version="1.0" encoding="utf-8"?>
<sst xmlns="http://schemas.openxmlformats.org/spreadsheetml/2006/main" count="322" uniqueCount="184">
  <si>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</si>
  <si>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</si>
  <si>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</si>
  <si>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</si>
  <si>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</si>
  <si>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</si>
  <si>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</si>
  <si>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</si>
  <si>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</si>
  <si>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</si>
  <si>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</si>
  <si>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</si>
  <si>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</si>
  <si>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</si>
  <si>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</si>
  <si>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</si>
  <si>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</si>
  <si>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</si>
  <si>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</si>
  <si>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</si>
  <si>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</si>
  <si>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</si>
  <si>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</si>
  <si>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</si>
  <si>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</si>
  <si>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</si>
  <si>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</si>
  <si>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</si>
  <si>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</si>
  <si>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</si>
  <si>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</si>
  <si>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</si>
  <si>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</si>
  <si>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</si>
  <si>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</si>
  <si>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</si>
  <si>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</si>
  <si>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</si>
  <si>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</si>
  <si>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</si>
  <si>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</si>
  <si>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</si>
  <si>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</si>
  <si>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</si>
  <si>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</si>
  <si>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</si>
  <si>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</si>
  <si>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</si>
  <si>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</si>
  <si>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</si>
  <si>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</si>
  <si>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</si>
  <si>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</si>
  <si>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</si>
  <si>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</si>
  <si>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</si>
  <si>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</si>
  <si>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</si>
  <si>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Размер услуги 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</si>
  <si>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</si>
  <si>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</si>
  <si>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</si>
  <si>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</si>
  <si>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</si>
  <si>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</si>
  <si>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</si>
  <si>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</si>
  <si>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</si>
  <si>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Электроэнергия </t>
  </si>
  <si>
    <t>6</t>
  </si>
  <si>
    <t>7</t>
  </si>
  <si>
    <t>Дератизация помещений</t>
  </si>
  <si>
    <t>8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</si>
  <si>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</si>
  <si>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</si>
  <si>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</si>
  <si>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</si>
  <si>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</si>
  <si>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</si>
  <si>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 xml:space="preserve"> Оценка. Нежилые помещение.</t>
  </si>
  <si>
    <t>Страховка автобуса ОСАГО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</si>
  <si>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</si>
  <si>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</si>
  <si>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</si>
  <si>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</si>
  <si>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</si>
  <si>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</si>
  <si>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</si>
  <si>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</si>
  <si>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</si>
  <si>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</si>
  <si>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</si>
  <si>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</si>
  <si>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</si>
  <si>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</si>
  <si>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</si>
  <si>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</si>
  <si>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5-9 кл  надомн.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</si>
  <si>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</si>
  <si>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</si>
  <si>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</si>
  <si>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</si>
  <si>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</si>
  <si>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</si>
  <si>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коэф.</t>
  </si>
  <si>
    <t xml:space="preserve">Объем финансового обеспечения  выполнения  муниципального  задания </t>
  </si>
  <si>
    <t xml:space="preserve">Услуги связи </t>
  </si>
  <si>
    <t xml:space="preserve">Вода </t>
  </si>
  <si>
    <t>Медикаменты</t>
  </si>
  <si>
    <t xml:space="preserve">Гюрюче-смазочные материалы </t>
  </si>
  <si>
    <t>Субвенции (прочие)</t>
  </si>
  <si>
    <t xml:space="preserve">Прочее </t>
  </si>
  <si>
    <t>Молоко (школьное питание)</t>
  </si>
  <si>
    <t xml:space="preserve">Директор </t>
  </si>
  <si>
    <t xml:space="preserve">№
п/п
</t>
  </si>
  <si>
    <t>Должность, группа должностей</t>
  </si>
  <si>
    <t xml:space="preserve">Источник финансирования 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</si>
  <si>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</si>
  <si>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</si>
  <si>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Оплата труда всего за 1 месяц (гр4+гр5)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</si>
  <si>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</si>
  <si>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</si>
  <si>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</si>
  <si>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</si>
  <si>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4.4. Расчет (обоснование) расходов на оплату прочих работ, услуг</t>
  </si>
  <si>
    <t>4.5. Расчет (обоснование) расходов на приобретение основных средств, материальных запасов</t>
  </si>
  <si>
    <t>Предрейсовый техосмотр</t>
  </si>
  <si>
    <t>Прочее</t>
  </si>
  <si>
    <t>Курсы повышения квалификации по системе закупок</t>
  </si>
  <si>
    <t>Источник финансового обеспечения: субсидии на выполнение муниципального задания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</si>
  <si>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</si>
  <si>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 xml:space="preserve">Охрана объекта, обслуживание кнопки тревожной сигнализации </t>
  </si>
  <si>
    <t>10-11 кл. ФГОС</t>
  </si>
  <si>
    <t>1.3. Расчеты (обоснования) иных выплат работникам</t>
  </si>
  <si>
    <t>Газоснабжение</t>
  </si>
  <si>
    <t>проверка дымоходов и вентиляции</t>
  </si>
  <si>
    <t>Молоко (ГПД)</t>
  </si>
  <si>
    <t>Техобслуживание пожарной сигнализации и др.</t>
  </si>
  <si>
    <t>Муниципальное бюджетное общеобразовательное учреждение "Средняя общеобразовательная школа с.Сухой Карабулак  Базарно-Карабулакского муниципального района Саратовской области"</t>
  </si>
  <si>
    <t>Расчеты (обоснования) норматива по субвенции из областного бюджета МБОУ "СОШ с.Сухой Карабулак"</t>
  </si>
  <si>
    <t>А.А.Денисова</t>
  </si>
  <si>
    <t xml:space="preserve">Приложения № 2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31 августа 2018г. № 186н
</t>
  </si>
  <si>
    <t>1. Расчеты (обоснования) выплат персоналу (строка 2110)</t>
  </si>
  <si>
    <t>Субсидия на проведение текущего ремонта здания</t>
  </si>
  <si>
    <t>Оплата труда за                 1 месяц, руб                      (на основании тарификации)</t>
  </si>
  <si>
    <t>Доведение до МРОТ (на основании тарификации)</t>
  </si>
  <si>
    <t>Оплата труда за год (гр6 х 12)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</si>
  <si>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</si>
  <si>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 (областной , руб.)</t>
  </si>
  <si>
    <t>Субсидии на финансовое обеспечение выполнения муниципального задания из бюджета субъекта РФ</t>
  </si>
  <si>
    <t>2. Расчеты (обоснования) иных выплат персоналу</t>
  </si>
  <si>
    <t>112-иные выплаты персоналу учреждений, за исключением фонда оплаты труда</t>
  </si>
  <si>
    <t xml:space="preserve">Общая сумма выплат, руб.  </t>
  </si>
  <si>
    <t xml:space="preserve">Количество </t>
  </si>
  <si>
    <t>Социальные пособия и компенсации персоналу в денежной форме</t>
  </si>
  <si>
    <t>Штрафы за нарушение законодательства о налогах и сборах, законодательства о страховых взносах</t>
  </si>
  <si>
    <t>Уплата штрафов (в том числе административных), пеней, иных платежей</t>
  </si>
  <si>
    <t>Сумма, руб.  (местный бюджет)
(гр. 3 x гр. 4 x 1000)</t>
  </si>
  <si>
    <t>Стоимость 
работ (услуг), 
руб.</t>
  </si>
  <si>
    <t>Дезинфекция помещений</t>
  </si>
  <si>
    <t>Выполнение работ по техобслуживанию систем ОПС</t>
  </si>
  <si>
    <t>Техобслуживание газораспределительных сетей и др.работы</t>
  </si>
  <si>
    <t>Програмное обеспечение</t>
  </si>
  <si>
    <t>Составление локально-сметного расчета</t>
  </si>
  <si>
    <t>Проверка сметной документации</t>
  </si>
  <si>
    <t xml:space="preserve">Курсы повышения квалификации </t>
  </si>
  <si>
    <t>Средняя стоимость,  руб.</t>
  </si>
  <si>
    <t xml:space="preserve">Сумма, руб. </t>
  </si>
  <si>
    <t>Закупка учебников</t>
  </si>
  <si>
    <t>Продукты питания</t>
  </si>
  <si>
    <t>Прочие оборотные запасы (материалы: моющие средства и др.)</t>
  </si>
  <si>
    <t>Прочие материальные запасы однократного применения ( бланки аттестата и др.)</t>
  </si>
  <si>
    <t>Пособия по социальной помощи начелению</t>
  </si>
  <si>
    <t>247 - Закупка энергетических ресурсов</t>
  </si>
  <si>
    <t>(муниципального) задания, субсидии на иные цели из бюджета субъекта РФ, местного бюджета</t>
  </si>
  <si>
    <t>Предварительный медицинский осмотр</t>
  </si>
  <si>
    <t>ПЦР диагностика рота, норо и астровирусных инфекций, исследований на COVID</t>
  </si>
  <si>
    <t>Насос, морозильный ларь, ванна моечная</t>
  </si>
  <si>
    <t>Руководитель МУ "ЦО УО БК МР"</t>
  </si>
  <si>
    <t>Д.И.Быкова</t>
  </si>
  <si>
    <t>Страхование</t>
  </si>
  <si>
    <t>Повышающий коэффициент (ПриказУправления образования Администррации Базарно-Карабулакского  муниципального района от 03.09.2021г №205)</t>
  </si>
  <si>
    <t>местного бюджета</t>
  </si>
  <si>
    <t>Субсидии на финансовое обеспечение выполнения муниципального задания из бюджета субъекта РФ,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</si>
</sst>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000"/>
    <numFmt numFmtId="179" formatCode="0.00000"/>
    <numFmt numFmtId="180" formatCode="_-* #,##0.000\ _₽_-;\-* #,##0.000\ _₽_-;_-* &quot;-&quot;??\ _₽_-;_-@_-"/>
    <numFmt numFmtId="181" formatCode="_-* #,##0.0000\ _₽_-;\-* #,##0.0000\ _₽_-;_-* &quot;-&quot;??\ _₽_-;_-@_-"/>
    <numFmt numFmtId="182" formatCode="0.0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 horizontal="left"/>
    </xf>
    <xf numFmtId="0" fontId="56" fillId="33" borderId="13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0" fontId="57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left"/>
    </xf>
    <xf numFmtId="0" fontId="4" fillId="0" borderId="14" xfId="0" applyNumberFormat="1" applyFont="1" applyBorder="1" applyAlignment="1">
      <alignment/>
    </xf>
    <xf numFmtId="171" fontId="1" fillId="0" borderId="0" xfId="6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171" fontId="58" fillId="33" borderId="0" xfId="60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2" fontId="57" fillId="33" borderId="0" xfId="0" applyNumberFormat="1" applyFont="1" applyFill="1" applyBorder="1" applyAlignment="1">
      <alignment horizontal="center" vertical="top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9" fillId="33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vertical="center"/>
    </xf>
    <xf numFmtId="171" fontId="9" fillId="33" borderId="0" xfId="6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71" fontId="11" fillId="33" borderId="13" xfId="60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>
      <alignment horizontal="center" vertical="center"/>
    </xf>
    <xf numFmtId="171" fontId="11" fillId="33" borderId="16" xfId="60" applyFont="1" applyFill="1" applyBorder="1" applyAlignment="1">
      <alignment horizontal="center" vertical="center"/>
    </xf>
    <xf numFmtId="171" fontId="11" fillId="33" borderId="10" xfId="60" applyFont="1" applyFill="1" applyBorder="1" applyAlignment="1">
      <alignment horizontal="center" vertical="center"/>
    </xf>
    <xf numFmtId="171" fontId="11" fillId="33" borderId="22" xfId="60" applyFont="1" applyFill="1" applyBorder="1" applyAlignment="1">
      <alignment horizontal="center" vertical="center"/>
    </xf>
    <xf numFmtId="171" fontId="11" fillId="33" borderId="17" xfId="60" applyFont="1" applyFill="1" applyBorder="1" applyAlignment="1">
      <alignment horizontal="center" vertical="center"/>
    </xf>
    <xf numFmtId="171" fontId="11" fillId="33" borderId="14" xfId="60" applyFont="1" applyFill="1" applyBorder="1" applyAlignment="1">
      <alignment horizontal="center" vertical="center"/>
    </xf>
    <xf numFmtId="171" fontId="11" fillId="33" borderId="24" xfId="60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71" fontId="60" fillId="33" borderId="19" xfId="60" applyFont="1" applyFill="1" applyBorder="1" applyAlignment="1">
      <alignment horizontal="center" vertical="center"/>
    </xf>
    <xf numFmtId="171" fontId="60" fillId="33" borderId="21" xfId="6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171" fontId="12" fillId="33" borderId="13" xfId="6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71" fontId="1" fillId="0" borderId="13" xfId="6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171" fontId="1" fillId="0" borderId="15" xfId="60" applyFont="1" applyFill="1" applyBorder="1" applyAlignment="1">
      <alignment horizontal="center" vertical="center" wrapText="1"/>
    </xf>
    <xf numFmtId="171" fontId="1" fillId="0" borderId="11" xfId="60" applyFont="1" applyFill="1" applyBorder="1" applyAlignment="1">
      <alignment horizontal="center" vertical="center" wrapText="1"/>
    </xf>
    <xf numFmtId="171" fontId="1" fillId="0" borderId="18" xfId="60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171" fontId="1" fillId="0" borderId="15" xfId="60" applyFont="1" applyFill="1" applyBorder="1" applyAlignment="1">
      <alignment horizontal="center" vertical="center"/>
    </xf>
    <xf numFmtId="171" fontId="1" fillId="0" borderId="11" xfId="60" applyFont="1" applyFill="1" applyBorder="1" applyAlignment="1">
      <alignment horizontal="center" vertical="center"/>
    </xf>
    <xf numFmtId="171" fontId="1" fillId="0" borderId="18" xfId="6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18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/>
    </xf>
    <xf numFmtId="171" fontId="9" fillId="0" borderId="13" xfId="6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71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71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 indent="2"/>
    </xf>
    <xf numFmtId="0" fontId="1" fillId="0" borderId="18" xfId="0" applyNumberFormat="1" applyFont="1" applyFill="1" applyBorder="1" applyAlignment="1">
      <alignment horizontal="left" vertical="center" wrapText="1" indent="2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2"/>
    </xf>
    <xf numFmtId="0" fontId="1" fillId="0" borderId="22" xfId="0" applyNumberFormat="1" applyFont="1" applyFill="1" applyBorder="1" applyAlignment="1">
      <alignment horizontal="left" vertical="center" wrapText="1" indent="2"/>
    </xf>
    <xf numFmtId="171" fontId="1" fillId="0" borderId="16" xfId="60" applyFont="1" applyFill="1" applyBorder="1" applyAlignment="1">
      <alignment horizontal="center"/>
    </xf>
    <xf numFmtId="171" fontId="1" fillId="0" borderId="10" xfId="60" applyFont="1" applyFill="1" applyBorder="1" applyAlignment="1">
      <alignment horizontal="center"/>
    </xf>
    <xf numFmtId="171" fontId="1" fillId="0" borderId="22" xfId="60" applyFont="1" applyFill="1" applyBorder="1" applyAlignment="1">
      <alignment horizontal="center"/>
    </xf>
    <xf numFmtId="171" fontId="1" fillId="0" borderId="17" xfId="60" applyFont="1" applyFill="1" applyBorder="1" applyAlignment="1">
      <alignment horizontal="center"/>
    </xf>
    <xf numFmtId="171" fontId="1" fillId="0" borderId="14" xfId="60" applyFont="1" applyFill="1" applyBorder="1" applyAlignment="1">
      <alignment horizontal="center"/>
    </xf>
    <xf numFmtId="171" fontId="1" fillId="0" borderId="24" xfId="6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left" vertical="top" wrapText="1"/>
    </xf>
    <xf numFmtId="171" fontId="9" fillId="0" borderId="15" xfId="60" applyFont="1" applyFill="1" applyBorder="1" applyAlignment="1">
      <alignment horizontal="center" vertical="center" wrapText="1"/>
    </xf>
    <xf numFmtId="171" fontId="9" fillId="0" borderId="11" xfId="60" applyFont="1" applyFill="1" applyBorder="1" applyAlignment="1">
      <alignment horizontal="center" vertical="center" wrapText="1"/>
    </xf>
    <xf numFmtId="171" fontId="9" fillId="0" borderId="18" xfId="6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/>
    </xf>
    <xf numFmtId="182" fontId="1" fillId="33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82" fontId="1" fillId="33" borderId="15" xfId="0" applyNumberFormat="1" applyFont="1" applyFill="1" applyBorder="1" applyAlignment="1">
      <alignment horizontal="center" vertical="center"/>
    </xf>
    <xf numFmtId="182" fontId="1" fillId="33" borderId="11" xfId="0" applyNumberFormat="1" applyFont="1" applyFill="1" applyBorder="1" applyAlignment="1">
      <alignment horizontal="center" vertical="center"/>
    </xf>
    <xf numFmtId="182" fontId="1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54;&#1041;&#1052;&#1045;&#1053;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52"/>
  <sheetViews>
    <sheetView zoomScale="80" zoomScaleNormal="80" zoomScaleSheetLayoutView="80" zoomScalePageLayoutView="70" workbookViewId="0" topLeftCell="A1">
      <selection activeCell="G25" sqref="G25:BU25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7" width="3.875" style="1" customWidth="1"/>
    <col min="58" max="67" width="0.875" style="1" customWidth="1"/>
    <col min="68" max="68" width="5.625" style="1" bestFit="1" customWidth="1"/>
    <col min="69" max="71" width="0.875" style="1" customWidth="1"/>
    <col min="72" max="72" width="5.625" style="1" customWidth="1"/>
    <col min="73" max="73" width="21.625" style="1" customWidth="1"/>
    <col min="74" max="89" width="0.875" style="1" customWidth="1"/>
    <col min="90" max="90" width="18.625" style="1" customWidth="1"/>
    <col min="91" max="91" width="0.875" style="1" customWidth="1"/>
    <col min="92" max="16384" width="0.875" style="1" customWidth="1"/>
  </cols>
  <sheetData>
    <row r="1" s="9" customFormat="1" ht="12"/>
    <row r="2" spans="41:90" s="9" customFormat="1" ht="47.25" customHeight="1"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58" t="s">
        <v>141</v>
      </c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</row>
    <row r="3" spans="56:90" ht="3" customHeight="1"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</row>
    <row r="4" spans="56:90" s="10" customFormat="1" ht="11.25" customHeight="1"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</row>
    <row r="5" spans="56:90" ht="12.75"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</row>
    <row r="6" s="2" customFormat="1" ht="15">
      <c r="CL6" s="8"/>
    </row>
    <row r="8" spans="1:90" s="7" customFormat="1" ht="15.75">
      <c r="A8" s="66" t="s">
        <v>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</row>
    <row r="9" spans="1:90" ht="17.25" customHeight="1">
      <c r="A9" s="67" t="s">
        <v>138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</row>
    <row r="10" spans="1:90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</row>
    <row r="11" spans="1:90" s="2" customFormat="1" ht="15.75">
      <c r="A11" s="66" t="s">
        <v>142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</row>
    <row r="12" spans="1:90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6" customFormat="1" ht="15.75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06" t="s">
        <v>89</v>
      </c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</row>
    <row r="14" spans="1:90" s="6" customFormat="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</row>
    <row r="15" spans="1:90" s="6" customFormat="1" ht="15.75">
      <c r="A15" s="18" t="s">
        <v>129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6" customFormat="1" ht="15.75">
      <c r="A16" s="18" t="s">
        <v>90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2" customFormat="1" ht="15.75">
      <c r="A17" s="66" t="s">
        <v>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</row>
    <row r="18" ht="10.5" customHeight="1">
      <c r="BU18" s="20"/>
    </row>
    <row r="19" spans="1:90" s="3" customFormat="1" ht="13.5" customHeight="1">
      <c r="A19" s="70" t="str">
        <f>'[1]стр.1'!A18</f>
        <v>№ 
п/п</v>
      </c>
      <c r="B19" s="71"/>
      <c r="C19" s="71"/>
      <c r="D19" s="71"/>
      <c r="E19" s="71"/>
      <c r="F19" s="72"/>
      <c r="G19" s="70" t="s">
        <v>115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0" t="s">
        <v>116</v>
      </c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2"/>
      <c r="AO19" s="70" t="s">
        <v>144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2"/>
      <c r="BE19" s="70" t="s">
        <v>145</v>
      </c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2"/>
      <c r="BU19" s="63" t="s">
        <v>119</v>
      </c>
      <c r="BV19" s="70" t="s">
        <v>146</v>
      </c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2"/>
    </row>
    <row r="20" spans="1:90" s="3" customFormat="1" ht="13.5" customHeight="1">
      <c r="A20" s="73"/>
      <c r="B20" s="74"/>
      <c r="C20" s="74"/>
      <c r="D20" s="74"/>
      <c r="E20" s="74"/>
      <c r="F20" s="75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7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5"/>
      <c r="AO20" s="73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5"/>
      <c r="BE20" s="73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5"/>
      <c r="BU20" s="64"/>
      <c r="BV20" s="73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5"/>
    </row>
    <row r="21" spans="1:90" s="3" customFormat="1" ht="56.25" customHeight="1">
      <c r="A21" s="76"/>
      <c r="B21" s="77"/>
      <c r="C21" s="77"/>
      <c r="D21" s="77"/>
      <c r="E21" s="77"/>
      <c r="F21" s="7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8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8"/>
      <c r="AO21" s="76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8"/>
      <c r="BE21" s="76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8"/>
      <c r="BU21" s="65"/>
      <c r="BV21" s="76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8"/>
    </row>
    <row r="22" spans="1:90" s="4" customFormat="1" ht="15" customHeight="1">
      <c r="A22" s="101">
        <v>1</v>
      </c>
      <c r="B22" s="102"/>
      <c r="C22" s="102"/>
      <c r="D22" s="102"/>
      <c r="E22" s="102"/>
      <c r="F22" s="103"/>
      <c r="G22" s="101">
        <v>2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01">
        <v>3</v>
      </c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3"/>
      <c r="AO22" s="101">
        <v>4</v>
      </c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3"/>
      <c r="BE22" s="101">
        <v>5</v>
      </c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3"/>
      <c r="BU22" s="21">
        <v>6</v>
      </c>
      <c r="BV22" s="101">
        <v>7</v>
      </c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3"/>
    </row>
    <row r="23" spans="1:90" s="4" customFormat="1" ht="25.5" customHeight="1">
      <c r="A23" s="107">
        <v>1</v>
      </c>
      <c r="B23" s="108"/>
      <c r="C23" s="108"/>
      <c r="D23" s="108"/>
      <c r="E23" s="108"/>
      <c r="F23" s="109"/>
      <c r="G23" s="83" t="s">
        <v>117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89" t="s">
        <v>118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1"/>
      <c r="AO23" s="95">
        <v>487578.739</v>
      </c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7"/>
      <c r="BE23" s="95">
        <v>32056.96</v>
      </c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7"/>
      <c r="BU23" s="104">
        <f>AO23+BE23</f>
        <v>519635.699</v>
      </c>
      <c r="BV23" s="95">
        <f>BU23*12</f>
        <v>6235628.388</v>
      </c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7"/>
    </row>
    <row r="24" spans="1:90" s="4" customFormat="1" ht="90.75" customHeight="1">
      <c r="A24" s="110"/>
      <c r="B24" s="111"/>
      <c r="C24" s="111"/>
      <c r="D24" s="111"/>
      <c r="E24" s="111"/>
      <c r="F24" s="112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  <c r="Y24" s="92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  <c r="AO24" s="98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100"/>
      <c r="BE24" s="98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100"/>
      <c r="BU24" s="105"/>
      <c r="BV24" s="98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100"/>
    </row>
    <row r="25" spans="1:90" s="4" customFormat="1" ht="22.5" customHeight="1">
      <c r="A25" s="113"/>
      <c r="B25" s="113"/>
      <c r="C25" s="113"/>
      <c r="D25" s="113"/>
      <c r="E25" s="113"/>
      <c r="F25" s="113"/>
      <c r="G25" s="119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1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</row>
    <row r="26" spans="1:90" s="4" customFormat="1" ht="22.5" customHeight="1">
      <c r="A26" s="113"/>
      <c r="B26" s="113"/>
      <c r="C26" s="113"/>
      <c r="D26" s="113"/>
      <c r="E26" s="113"/>
      <c r="F26" s="113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4"/>
      <c r="BV26" s="125">
        <f>BV23+BV25</f>
        <v>6235628.388</v>
      </c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</row>
    <row r="27" spans="1:90" s="4" customFormat="1" ht="22.5" customHeight="1">
      <c r="A27" s="68"/>
      <c r="B27" s="68"/>
      <c r="C27" s="68"/>
      <c r="D27" s="68"/>
      <c r="E27" s="68"/>
      <c r="F27" s="68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22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</row>
    <row r="28" spans="1:90" s="5" customFormat="1" ht="22.5" customHeight="1">
      <c r="A28" s="68"/>
      <c r="B28" s="68"/>
      <c r="C28" s="68"/>
      <c r="D28" s="68"/>
      <c r="E28" s="68"/>
      <c r="F28" s="68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23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</row>
    <row r="29" spans="1:90" s="5" customFormat="1" ht="18.75" customHeight="1">
      <c r="A29" s="68"/>
      <c r="B29" s="68"/>
      <c r="C29" s="68"/>
      <c r="D29" s="68"/>
      <c r="E29" s="68"/>
      <c r="F29" s="68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23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</row>
    <row r="30" spans="1:90" s="5" customFormat="1" ht="20.25" customHeight="1">
      <c r="A30" s="115"/>
      <c r="B30" s="115"/>
      <c r="C30" s="115"/>
      <c r="D30" s="115"/>
      <c r="E30" s="115"/>
      <c r="F30" s="115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23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</row>
    <row r="31" spans="1:90" s="5" customFormat="1" ht="20.25" customHeight="1">
      <c r="A31" s="115"/>
      <c r="B31" s="115"/>
      <c r="C31" s="115"/>
      <c r="D31" s="115"/>
      <c r="E31" s="115"/>
      <c r="F31" s="115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23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</row>
    <row r="32" spans="1:90" s="5" customFormat="1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23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</row>
    <row r="33" spans="1:90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</row>
    <row r="34" spans="1:90" ht="12.7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25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</row>
    <row r="35" spans="1:90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25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</row>
    <row r="36" spans="1:90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25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</row>
    <row r="37" spans="1:90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26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</row>
    <row r="38" spans="1:90" ht="12.75" customHeight="1">
      <c r="A38" s="116"/>
      <c r="B38" s="116"/>
      <c r="C38" s="116"/>
      <c r="D38" s="116"/>
      <c r="E38" s="116"/>
      <c r="F38" s="116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27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</row>
    <row r="39" spans="1:90" ht="12.75">
      <c r="A39" s="116"/>
      <c r="B39" s="116"/>
      <c r="C39" s="116"/>
      <c r="D39" s="116"/>
      <c r="E39" s="116"/>
      <c r="F39" s="116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27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</row>
    <row r="40" spans="1:90" ht="17.2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28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</row>
    <row r="41" spans="1:90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</row>
    <row r="42" spans="1:90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</row>
    <row r="43" spans="1:90" ht="12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25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</row>
    <row r="44" spans="1:90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25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</row>
    <row r="45" spans="1:90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25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</row>
    <row r="46" spans="1:90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26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</row>
    <row r="47" spans="1:90" ht="12.75" customHeight="1">
      <c r="A47" s="116"/>
      <c r="B47" s="116"/>
      <c r="C47" s="116"/>
      <c r="D47" s="116"/>
      <c r="E47" s="116"/>
      <c r="F47" s="116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26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</row>
    <row r="48" spans="1:90" ht="12.75">
      <c r="A48" s="116"/>
      <c r="B48" s="116"/>
      <c r="C48" s="116"/>
      <c r="D48" s="116"/>
      <c r="E48" s="116"/>
      <c r="F48" s="116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26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</row>
    <row r="49" spans="1:90" ht="19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28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</row>
    <row r="50" spans="1:90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</row>
    <row r="51" spans="1:90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</row>
    <row r="52" spans="1:90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</sheetData>
  <sheetProtection/>
  <mergeCells count="104">
    <mergeCell ref="A26:F26"/>
    <mergeCell ref="G26:BU26"/>
    <mergeCell ref="BV26:CL26"/>
    <mergeCell ref="BE28:BT28"/>
    <mergeCell ref="BE49:BT49"/>
    <mergeCell ref="BE46:BT46"/>
    <mergeCell ref="BE43:BT45"/>
    <mergeCell ref="BE37:BT37"/>
    <mergeCell ref="BE29:BT29"/>
    <mergeCell ref="BE30:BT30"/>
    <mergeCell ref="G25:BU25"/>
    <mergeCell ref="A49:AN49"/>
    <mergeCell ref="AO49:BD49"/>
    <mergeCell ref="A46:F46"/>
    <mergeCell ref="G46:AN46"/>
    <mergeCell ref="AO46:BD46"/>
    <mergeCell ref="A47:F48"/>
    <mergeCell ref="A38:F39"/>
    <mergeCell ref="G38:X39"/>
    <mergeCell ref="Y38:AN39"/>
    <mergeCell ref="BV38:CL39"/>
    <mergeCell ref="G47:AN48"/>
    <mergeCell ref="AO47:BD48"/>
    <mergeCell ref="BE47:BT48"/>
    <mergeCell ref="A40:AN40"/>
    <mergeCell ref="AO40:BD40"/>
    <mergeCell ref="BE40:BT40"/>
    <mergeCell ref="A43:F45"/>
    <mergeCell ref="G43:AN45"/>
    <mergeCell ref="AO43:BD45"/>
    <mergeCell ref="AO38:BD39"/>
    <mergeCell ref="BE38:BT39"/>
    <mergeCell ref="BE34:BT36"/>
    <mergeCell ref="A37:F37"/>
    <mergeCell ref="G37:X37"/>
    <mergeCell ref="Y37:AN37"/>
    <mergeCell ref="AO37:BD37"/>
    <mergeCell ref="AO31:BD31"/>
    <mergeCell ref="A34:F36"/>
    <mergeCell ref="G34:X36"/>
    <mergeCell ref="Y34:AN36"/>
    <mergeCell ref="A25:F25"/>
    <mergeCell ref="A32:X32"/>
    <mergeCell ref="AO34:BD36"/>
    <mergeCell ref="A30:F31"/>
    <mergeCell ref="G30:X31"/>
    <mergeCell ref="A27:F28"/>
    <mergeCell ref="A17:CL17"/>
    <mergeCell ref="A19:F21"/>
    <mergeCell ref="BE27:BT27"/>
    <mergeCell ref="BV30:CL30"/>
    <mergeCell ref="BV31:CL31"/>
    <mergeCell ref="BE31:BT31"/>
    <mergeCell ref="Y31:AN31"/>
    <mergeCell ref="Y30:AN30"/>
    <mergeCell ref="AO27:BD27"/>
    <mergeCell ref="A23:F24"/>
    <mergeCell ref="A11:CL11"/>
    <mergeCell ref="X13:CL13"/>
    <mergeCell ref="BV19:CL21"/>
    <mergeCell ref="AO30:BD30"/>
    <mergeCell ref="AO29:BD29"/>
    <mergeCell ref="Y29:AN29"/>
    <mergeCell ref="Y22:AN22"/>
    <mergeCell ref="A22:F22"/>
    <mergeCell ref="G22:X22"/>
    <mergeCell ref="BV22:CL22"/>
    <mergeCell ref="G23:X24"/>
    <mergeCell ref="Y23:AN24"/>
    <mergeCell ref="AO23:BD24"/>
    <mergeCell ref="BV23:CL24"/>
    <mergeCell ref="BE22:BT22"/>
    <mergeCell ref="AO22:BD22"/>
    <mergeCell ref="BU23:BU24"/>
    <mergeCell ref="BE23:BT24"/>
    <mergeCell ref="G27:X28"/>
    <mergeCell ref="BV27:CL27"/>
    <mergeCell ref="BV28:CL28"/>
    <mergeCell ref="A29:F29"/>
    <mergeCell ref="G29:X29"/>
    <mergeCell ref="BV29:CL29"/>
    <mergeCell ref="Y28:AN28"/>
    <mergeCell ref="Y27:AN27"/>
    <mergeCell ref="AO28:BD28"/>
    <mergeCell ref="Y32:AN32"/>
    <mergeCell ref="AO32:BD32"/>
    <mergeCell ref="BE32:BT32"/>
    <mergeCell ref="BV32:CL32"/>
    <mergeCell ref="BV34:CL36"/>
    <mergeCell ref="G19:X21"/>
    <mergeCell ref="BV25:CL25"/>
    <mergeCell ref="Y19:AN21"/>
    <mergeCell ref="AO19:BD21"/>
    <mergeCell ref="BE19:BT21"/>
    <mergeCell ref="BU2:CL5"/>
    <mergeCell ref="BV40:CL40"/>
    <mergeCell ref="BV43:CL45"/>
    <mergeCell ref="BV46:CL46"/>
    <mergeCell ref="BV47:CL48"/>
    <mergeCell ref="BV49:CL49"/>
    <mergeCell ref="BV37:CL37"/>
    <mergeCell ref="BU19:BU21"/>
    <mergeCell ref="A8:CL8"/>
    <mergeCell ref="A9:CL1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X184"/>
  <sheetViews>
    <sheetView view="pageBreakPreview" zoomScaleSheetLayoutView="100" zoomScalePageLayoutView="0" workbookViewId="0" topLeftCell="A73">
      <selection activeCell="BW27" sqref="BW27:DD27"/>
    </sheetView>
  </sheetViews>
  <sheetFormatPr defaultColWidth="0.875" defaultRowHeight="12" customHeight="1"/>
  <cols>
    <col min="1" max="54" width="0.875" style="33" customWidth="1"/>
    <col min="55" max="55" width="2.625" style="33" customWidth="1"/>
    <col min="56" max="70" width="0.875" style="33" customWidth="1"/>
    <col min="71" max="71" width="2.25390625" style="33" customWidth="1"/>
    <col min="72" max="121" width="0.875" style="33" customWidth="1"/>
    <col min="122" max="122" width="2.125" style="33" customWidth="1"/>
    <col min="123" max="123" width="9.875" style="33" customWidth="1"/>
    <col min="124" max="16384" width="0.875" style="33" customWidth="1"/>
  </cols>
  <sheetData>
    <row r="1" ht="3" customHeight="1"/>
    <row r="3" spans="1:154" s="34" customFormat="1" ht="14.25" hidden="1">
      <c r="A3" s="132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</row>
    <row r="4" ht="10.5" customHeight="1" hidden="1"/>
    <row r="5" spans="1:121" s="35" customFormat="1" ht="55.5" customHeight="1" hidden="1">
      <c r="A5" s="133" t="s">
        <v>0</v>
      </c>
      <c r="B5" s="134"/>
      <c r="C5" s="134"/>
      <c r="D5" s="134"/>
      <c r="E5" s="134"/>
      <c r="F5" s="135"/>
      <c r="G5" s="133" t="s">
        <v>9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5"/>
      <c r="AE5" s="133" t="s">
        <v>10</v>
      </c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5"/>
      <c r="AZ5" s="133" t="s">
        <v>11</v>
      </c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5"/>
      <c r="BR5" s="133" t="s">
        <v>12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5"/>
    </row>
    <row r="6" spans="1:121" s="36" customFormat="1" ht="12.75" hidden="1">
      <c r="A6" s="136">
        <v>1</v>
      </c>
      <c r="B6" s="136"/>
      <c r="C6" s="136"/>
      <c r="D6" s="136"/>
      <c r="E6" s="136"/>
      <c r="F6" s="136"/>
      <c r="G6" s="136">
        <v>2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>
        <v>3</v>
      </c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>
        <v>4</v>
      </c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>
        <v>5</v>
      </c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</row>
    <row r="7" spans="1:154" s="37" customFormat="1" ht="8.25" customHeight="1" hidden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5"/>
      <c r="AE7" s="143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5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</row>
    <row r="8" spans="1:121" s="37" customFormat="1" ht="31.5" customHeight="1" hidden="1">
      <c r="A8" s="126" t="s">
        <v>14</v>
      </c>
      <c r="B8" s="126"/>
      <c r="C8" s="126"/>
      <c r="D8" s="126"/>
      <c r="E8" s="126"/>
      <c r="F8" s="126"/>
      <c r="G8" s="137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9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>
        <v>0</v>
      </c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</row>
    <row r="9" spans="1:154" ht="12" customHeight="1" hidden="1">
      <c r="A9" s="126"/>
      <c r="B9" s="126"/>
      <c r="C9" s="126"/>
      <c r="D9" s="126"/>
      <c r="E9" s="126"/>
      <c r="F9" s="126"/>
      <c r="G9" s="141" t="s">
        <v>2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2"/>
      <c r="AE9" s="140" t="s">
        <v>3</v>
      </c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 t="s">
        <v>3</v>
      </c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 t="s">
        <v>3</v>
      </c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</row>
    <row r="10" spans="1:123" s="34" customFormat="1" ht="41.25" customHeight="1">
      <c r="A10" s="214" t="s">
        <v>147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</row>
    <row r="11" ht="10.5" customHeight="1"/>
    <row r="12" spans="1:123" ht="28.5" customHeight="1">
      <c r="A12" s="39" t="s">
        <v>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217" t="s">
        <v>130</v>
      </c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</row>
    <row r="13" spans="1:123" ht="26.25" customHeight="1">
      <c r="A13" s="157" t="s">
        <v>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218" t="s">
        <v>149</v>
      </c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</row>
    <row r="14" ht="10.5" customHeight="1"/>
    <row r="15" spans="1:123" ht="55.5" customHeight="1">
      <c r="A15" s="133" t="s">
        <v>0</v>
      </c>
      <c r="B15" s="134"/>
      <c r="C15" s="134"/>
      <c r="D15" s="134"/>
      <c r="E15" s="134"/>
      <c r="F15" s="135"/>
      <c r="G15" s="133" t="s">
        <v>49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5"/>
      <c r="BW15" s="133" t="s">
        <v>148</v>
      </c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  <c r="DE15" s="133" t="s">
        <v>13</v>
      </c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5"/>
    </row>
    <row r="16" spans="1:123" s="40" customFormat="1" ht="12.75">
      <c r="A16" s="136">
        <v>1</v>
      </c>
      <c r="B16" s="136"/>
      <c r="C16" s="136"/>
      <c r="D16" s="136"/>
      <c r="E16" s="136"/>
      <c r="F16" s="136"/>
      <c r="G16" s="136">
        <v>2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>
        <v>3</v>
      </c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>
        <v>4</v>
      </c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</row>
    <row r="17" spans="1:123" ht="15" customHeight="1">
      <c r="A17" s="126" t="s">
        <v>14</v>
      </c>
      <c r="B17" s="126"/>
      <c r="C17" s="126"/>
      <c r="D17" s="126"/>
      <c r="E17" s="126"/>
      <c r="F17" s="126"/>
      <c r="G17" s="41"/>
      <c r="H17" s="150" t="s">
        <v>25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1"/>
      <c r="BW17" s="140" t="s">
        <v>3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</row>
    <row r="18" spans="1:123" s="40" customFormat="1" ht="12.75">
      <c r="A18" s="198" t="s">
        <v>15</v>
      </c>
      <c r="B18" s="199"/>
      <c r="C18" s="199"/>
      <c r="D18" s="199"/>
      <c r="E18" s="199"/>
      <c r="F18" s="200"/>
      <c r="G18" s="42"/>
      <c r="H18" s="204" t="s">
        <v>1</v>
      </c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5"/>
      <c r="BW18" s="206">
        <f>'стр.1'!BV23</f>
        <v>6235628.388</v>
      </c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8"/>
      <c r="DE18" s="206">
        <f>1461039.33+14273</f>
        <v>1475312.33</v>
      </c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8"/>
    </row>
    <row r="19" spans="1:123" s="40" customFormat="1" ht="12.75">
      <c r="A19" s="201"/>
      <c r="B19" s="202"/>
      <c r="C19" s="202"/>
      <c r="D19" s="202"/>
      <c r="E19" s="202"/>
      <c r="F19" s="203"/>
      <c r="G19" s="43"/>
      <c r="H19" s="215" t="s">
        <v>26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6"/>
      <c r="BW19" s="209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1"/>
      <c r="DE19" s="209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1"/>
    </row>
    <row r="20" spans="1:123" s="40" customFormat="1" ht="13.5" customHeight="1">
      <c r="A20" s="126" t="s">
        <v>16</v>
      </c>
      <c r="B20" s="126"/>
      <c r="C20" s="126"/>
      <c r="D20" s="126"/>
      <c r="E20" s="126"/>
      <c r="F20" s="126"/>
      <c r="G20" s="41"/>
      <c r="H20" s="196" t="s">
        <v>27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7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</row>
    <row r="21" spans="1:123" s="40" customFormat="1" ht="26.25" customHeight="1">
      <c r="A21" s="126" t="s">
        <v>17</v>
      </c>
      <c r="B21" s="126"/>
      <c r="C21" s="126"/>
      <c r="D21" s="126"/>
      <c r="E21" s="126"/>
      <c r="F21" s="126"/>
      <c r="G21" s="41"/>
      <c r="H21" s="196" t="s">
        <v>28</v>
      </c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7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</row>
    <row r="22" spans="1:123" s="40" customFormat="1" ht="26.25" customHeight="1">
      <c r="A22" s="126" t="s">
        <v>18</v>
      </c>
      <c r="B22" s="126"/>
      <c r="C22" s="126"/>
      <c r="D22" s="126"/>
      <c r="E22" s="126"/>
      <c r="F22" s="126"/>
      <c r="G22" s="41"/>
      <c r="H22" s="150" t="s">
        <v>29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1"/>
      <c r="BW22" s="140" t="s">
        <v>3</v>
      </c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</row>
    <row r="23" spans="1:123" s="40" customFormat="1" ht="12.75">
      <c r="A23" s="198" t="s">
        <v>19</v>
      </c>
      <c r="B23" s="199"/>
      <c r="C23" s="199"/>
      <c r="D23" s="199"/>
      <c r="E23" s="199"/>
      <c r="F23" s="200"/>
      <c r="G23" s="42"/>
      <c r="H23" s="204" t="s">
        <v>1</v>
      </c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5"/>
      <c r="BW23" s="206">
        <f>'стр.1'!BV23</f>
        <v>6235628.388</v>
      </c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8"/>
      <c r="DE23" s="206">
        <v>192593.3</v>
      </c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8"/>
    </row>
    <row r="24" spans="1:123" s="40" customFormat="1" ht="25.5" customHeight="1">
      <c r="A24" s="201"/>
      <c r="B24" s="202"/>
      <c r="C24" s="202"/>
      <c r="D24" s="202"/>
      <c r="E24" s="202"/>
      <c r="F24" s="203"/>
      <c r="G24" s="43"/>
      <c r="H24" s="215" t="s">
        <v>30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6"/>
      <c r="BW24" s="209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1"/>
      <c r="DE24" s="209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1"/>
    </row>
    <row r="25" spans="1:123" s="40" customFormat="1" ht="26.25" customHeight="1">
      <c r="A25" s="126" t="s">
        <v>20</v>
      </c>
      <c r="B25" s="126"/>
      <c r="C25" s="126"/>
      <c r="D25" s="126"/>
      <c r="E25" s="126"/>
      <c r="F25" s="126"/>
      <c r="G25" s="41"/>
      <c r="H25" s="196" t="s">
        <v>31</v>
      </c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7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</row>
    <row r="26" spans="1:123" s="40" customFormat="1" ht="27" customHeight="1">
      <c r="A26" s="126" t="s">
        <v>21</v>
      </c>
      <c r="B26" s="126"/>
      <c r="C26" s="126"/>
      <c r="D26" s="126"/>
      <c r="E26" s="126"/>
      <c r="F26" s="126"/>
      <c r="G26" s="41"/>
      <c r="H26" s="196" t="s">
        <v>32</v>
      </c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7"/>
      <c r="BW26" s="160">
        <f>'стр.1'!BV23</f>
        <v>6235628.388</v>
      </c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2"/>
      <c r="DE26" s="131">
        <v>13282.28</v>
      </c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</row>
    <row r="27" spans="1:123" s="40" customFormat="1" ht="27" customHeight="1">
      <c r="A27" s="126" t="s">
        <v>22</v>
      </c>
      <c r="B27" s="126"/>
      <c r="C27" s="126"/>
      <c r="D27" s="126"/>
      <c r="E27" s="126"/>
      <c r="F27" s="126"/>
      <c r="G27" s="41"/>
      <c r="H27" s="196" t="s">
        <v>33</v>
      </c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7"/>
      <c r="BW27" s="160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2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</row>
    <row r="28" spans="1:123" s="40" customFormat="1" ht="27" customHeight="1">
      <c r="A28" s="126" t="s">
        <v>23</v>
      </c>
      <c r="B28" s="126"/>
      <c r="C28" s="126"/>
      <c r="D28" s="126"/>
      <c r="E28" s="126"/>
      <c r="F28" s="126"/>
      <c r="G28" s="41"/>
      <c r="H28" s="196" t="s">
        <v>33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7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</row>
    <row r="29" spans="1:123" s="40" customFormat="1" ht="26.25" customHeight="1">
      <c r="A29" s="126" t="s">
        <v>24</v>
      </c>
      <c r="B29" s="126"/>
      <c r="C29" s="126"/>
      <c r="D29" s="126"/>
      <c r="E29" s="126"/>
      <c r="F29" s="126"/>
      <c r="G29" s="41"/>
      <c r="H29" s="150" t="s">
        <v>34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1"/>
      <c r="BW29" s="160">
        <f>'стр.1'!BV23</f>
        <v>6235628.388</v>
      </c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  <c r="DE29" s="131">
        <v>338656.97</v>
      </c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</row>
    <row r="30" spans="1:123" s="40" customFormat="1" ht="26.25" customHeight="1">
      <c r="A30" s="146"/>
      <c r="B30" s="147"/>
      <c r="C30" s="147"/>
      <c r="D30" s="147"/>
      <c r="E30" s="147"/>
      <c r="F30" s="148"/>
      <c r="G30" s="149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60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2"/>
      <c r="DE30" s="160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2"/>
    </row>
    <row r="31" spans="1:123" s="40" customFormat="1" ht="13.5" customHeight="1">
      <c r="A31" s="126"/>
      <c r="B31" s="126"/>
      <c r="C31" s="126"/>
      <c r="D31" s="126"/>
      <c r="E31" s="126"/>
      <c r="F31" s="126"/>
      <c r="G31" s="181" t="s">
        <v>2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2"/>
      <c r="BW31" s="128" t="s">
        <v>3</v>
      </c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E31" s="155">
        <f>DE18+DE23+DE26+DE29+DE30</f>
        <v>2019844.8800000001</v>
      </c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</row>
    <row r="32" ht="3" customHeight="1"/>
    <row r="33" spans="1:123" s="48" customFormat="1" ht="48" customHeight="1">
      <c r="A33" s="212" t="s">
        <v>50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</row>
    <row r="35" spans="1:123" s="34" customFormat="1" ht="14.25">
      <c r="A35" s="132" t="s">
        <v>150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</row>
    <row r="36" ht="6" customHeight="1"/>
    <row r="37" spans="1:123" s="34" customFormat="1" ht="14.25">
      <c r="A37" s="39" t="s">
        <v>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58" t="s">
        <v>151</v>
      </c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</row>
    <row r="38" spans="1:123" s="34" customFormat="1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s="34" customFormat="1" ht="14.25">
      <c r="A39" s="157" t="s">
        <v>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9" t="s">
        <v>183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</row>
    <row r="40" spans="1:123" s="34" customFormat="1" ht="14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 t="s">
        <v>182</v>
      </c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ht="10.5" customHeight="1"/>
    <row r="42" spans="1:123" s="35" customFormat="1" ht="32.25" customHeight="1">
      <c r="A42" s="133" t="s">
        <v>0</v>
      </c>
      <c r="B42" s="134"/>
      <c r="C42" s="134"/>
      <c r="D42" s="134"/>
      <c r="E42" s="134"/>
      <c r="F42" s="134"/>
      <c r="G42" s="135"/>
      <c r="H42" s="133" t="s">
        <v>35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7" t="s">
        <v>153</v>
      </c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137" t="s">
        <v>58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9"/>
      <c r="DB42" s="133" t="s">
        <v>152</v>
      </c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5"/>
    </row>
    <row r="43" spans="1:123" s="36" customFormat="1" ht="12.75">
      <c r="A43" s="136">
        <v>1</v>
      </c>
      <c r="B43" s="136"/>
      <c r="C43" s="136"/>
      <c r="D43" s="136"/>
      <c r="E43" s="136"/>
      <c r="F43" s="136"/>
      <c r="G43" s="136"/>
      <c r="H43" s="136">
        <v>2</v>
      </c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43">
        <v>3</v>
      </c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5"/>
      <c r="BT43" s="143">
        <v>4</v>
      </c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5"/>
      <c r="DB43" s="136">
        <v>5</v>
      </c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</row>
    <row r="44" spans="1:123" s="37" customFormat="1" ht="28.5" customHeight="1">
      <c r="A44" s="126" t="s">
        <v>14</v>
      </c>
      <c r="B44" s="126"/>
      <c r="C44" s="126"/>
      <c r="D44" s="126"/>
      <c r="E44" s="126"/>
      <c r="F44" s="126"/>
      <c r="G44" s="126"/>
      <c r="H44" s="127" t="s">
        <v>154</v>
      </c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8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30"/>
      <c r="BT44" s="128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30"/>
      <c r="DB44" s="131">
        <v>29405.04</v>
      </c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</row>
    <row r="45" spans="1:123" s="37" customFormat="1" ht="24.75" customHeight="1">
      <c r="A45" s="126" t="s">
        <v>18</v>
      </c>
      <c r="B45" s="126"/>
      <c r="C45" s="126"/>
      <c r="D45" s="126"/>
      <c r="E45" s="126"/>
      <c r="F45" s="126"/>
      <c r="G45" s="126"/>
      <c r="H45" s="127" t="s">
        <v>172</v>
      </c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8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28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30"/>
      <c r="DB45" s="131">
        <v>37128</v>
      </c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</row>
    <row r="46" spans="1:123" s="37" customFormat="1" ht="15" customHeight="1">
      <c r="A46" s="126"/>
      <c r="B46" s="126"/>
      <c r="C46" s="126"/>
      <c r="D46" s="126"/>
      <c r="E46" s="126"/>
      <c r="F46" s="126"/>
      <c r="G46" s="126"/>
      <c r="H46" s="141" t="s">
        <v>2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2"/>
      <c r="BD46" s="128" t="s">
        <v>3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30"/>
      <c r="BT46" s="128" t="s">
        <v>3</v>
      </c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30"/>
      <c r="DB46" s="155">
        <f>DB44+DB45</f>
        <v>66533.04000000001</v>
      </c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</row>
    <row r="47" s="40" customFormat="1" ht="12" customHeight="1"/>
    <row r="48" s="40" customFormat="1" ht="12" customHeight="1"/>
    <row r="49" spans="1:123" s="34" customFormat="1" ht="14.25">
      <c r="A49" s="132" t="s">
        <v>36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</row>
    <row r="50" spans="1:123" s="34" customFormat="1" ht="14.25">
      <c r="A50" s="132" t="s">
        <v>62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</row>
    <row r="51" ht="6" customHeight="1"/>
    <row r="52" spans="1:123" s="34" customFormat="1" ht="14.25">
      <c r="A52" s="39" t="s">
        <v>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58" t="s">
        <v>59</v>
      </c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</row>
    <row r="53" spans="1:123" s="34" customFormat="1" ht="6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</row>
    <row r="54" spans="1:123" s="34" customFormat="1" ht="14.25">
      <c r="A54" s="157" t="s">
        <v>5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9" t="s">
        <v>52</v>
      </c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</row>
    <row r="55" spans="1:123" s="34" customFormat="1" ht="14.25">
      <c r="A55" s="50" t="s">
        <v>55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s="35" customFormat="1" ht="55.5" customHeight="1">
      <c r="A56" s="133" t="s">
        <v>0</v>
      </c>
      <c r="B56" s="134"/>
      <c r="C56" s="134"/>
      <c r="D56" s="134"/>
      <c r="E56" s="134"/>
      <c r="F56" s="134"/>
      <c r="G56" s="135"/>
      <c r="H56" s="133" t="s">
        <v>8</v>
      </c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5"/>
      <c r="BD56" s="137" t="s">
        <v>37</v>
      </c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9"/>
      <c r="BT56" s="137" t="s">
        <v>38</v>
      </c>
      <c r="BU56" s="138"/>
      <c r="BV56" s="138"/>
      <c r="BW56" s="138"/>
      <c r="BX56" s="138"/>
      <c r="BY56" s="138"/>
      <c r="BZ56" s="138"/>
      <c r="CA56" s="138"/>
      <c r="CB56" s="138"/>
      <c r="CC56" s="138"/>
      <c r="CD56" s="139"/>
      <c r="CE56" s="133" t="s">
        <v>88</v>
      </c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5"/>
    </row>
    <row r="57" spans="1:123" s="36" customFormat="1" ht="12.75">
      <c r="A57" s="136">
        <v>1</v>
      </c>
      <c r="B57" s="136"/>
      <c r="C57" s="136"/>
      <c r="D57" s="136"/>
      <c r="E57" s="136"/>
      <c r="F57" s="136"/>
      <c r="G57" s="136"/>
      <c r="H57" s="136">
        <v>2</v>
      </c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43">
        <v>3</v>
      </c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5"/>
      <c r="BT57" s="143">
        <v>4</v>
      </c>
      <c r="BU57" s="144"/>
      <c r="BV57" s="144"/>
      <c r="BW57" s="144"/>
      <c r="BX57" s="144"/>
      <c r="BY57" s="144"/>
      <c r="BZ57" s="144"/>
      <c r="CA57" s="144"/>
      <c r="CB57" s="144"/>
      <c r="CC57" s="144"/>
      <c r="CD57" s="145"/>
      <c r="CE57" s="136">
        <v>5</v>
      </c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</row>
    <row r="58" spans="1:123" s="37" customFormat="1" ht="15" customHeight="1">
      <c r="A58" s="126" t="s">
        <v>14</v>
      </c>
      <c r="B58" s="126"/>
      <c r="C58" s="126"/>
      <c r="D58" s="126"/>
      <c r="E58" s="126"/>
      <c r="F58" s="126"/>
      <c r="G58" s="126"/>
      <c r="H58" s="127" t="s">
        <v>60</v>
      </c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60">
        <v>0</v>
      </c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2"/>
      <c r="BT58" s="128">
        <v>2.2</v>
      </c>
      <c r="BU58" s="129"/>
      <c r="BV58" s="129"/>
      <c r="BW58" s="129"/>
      <c r="BX58" s="129"/>
      <c r="BY58" s="129"/>
      <c r="BZ58" s="129"/>
      <c r="CA58" s="129"/>
      <c r="CB58" s="129"/>
      <c r="CC58" s="129"/>
      <c r="CD58" s="130"/>
      <c r="CE58" s="131">
        <f>BD58*BT58/100</f>
        <v>0</v>
      </c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</row>
    <row r="59" spans="1:123" s="37" customFormat="1" ht="15" customHeight="1">
      <c r="A59" s="126"/>
      <c r="B59" s="126"/>
      <c r="C59" s="126"/>
      <c r="D59" s="126"/>
      <c r="E59" s="126"/>
      <c r="F59" s="126"/>
      <c r="G59" s="126"/>
      <c r="H59" s="141" t="s">
        <v>2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2"/>
      <c r="BD59" s="128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30"/>
      <c r="BT59" s="128" t="s">
        <v>3</v>
      </c>
      <c r="BU59" s="129"/>
      <c r="BV59" s="129"/>
      <c r="BW59" s="129"/>
      <c r="BX59" s="129"/>
      <c r="BY59" s="129"/>
      <c r="BZ59" s="129"/>
      <c r="CA59" s="129"/>
      <c r="CB59" s="129"/>
      <c r="CC59" s="129"/>
      <c r="CD59" s="130"/>
      <c r="CE59" s="195">
        <f>SUM(CE58:CE58)</f>
        <v>0</v>
      </c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</row>
    <row r="61" spans="1:123" s="34" customFormat="1" ht="14.25">
      <c r="A61" s="132" t="s">
        <v>63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</row>
    <row r="62" ht="6" customHeight="1"/>
    <row r="63" spans="1:123" s="34" customFormat="1" ht="14.25">
      <c r="A63" s="39" t="s">
        <v>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158" t="s">
        <v>61</v>
      </c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</row>
    <row r="64" spans="1:123" s="34" customFormat="1" ht="6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s="34" customFormat="1" ht="14.25">
      <c r="A65" s="157" t="s">
        <v>5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9" t="s">
        <v>52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</row>
    <row r="66" spans="1:123" s="34" customFormat="1" ht="14.25">
      <c r="A66" s="50" t="s">
        <v>55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78" s="35" customFormat="1" ht="55.5" customHeight="1">
      <c r="A67" s="133" t="s">
        <v>0</v>
      </c>
      <c r="B67" s="134"/>
      <c r="C67" s="134"/>
      <c r="D67" s="134"/>
      <c r="E67" s="134"/>
      <c r="F67" s="134"/>
      <c r="G67" s="135"/>
      <c r="H67" s="133" t="s">
        <v>8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5"/>
      <c r="BD67" s="133" t="s">
        <v>87</v>
      </c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5"/>
    </row>
    <row r="68" spans="1:78" s="36" customFormat="1" ht="12.75">
      <c r="A68" s="136">
        <v>1</v>
      </c>
      <c r="B68" s="136"/>
      <c r="C68" s="136"/>
      <c r="D68" s="136"/>
      <c r="E68" s="136"/>
      <c r="F68" s="136"/>
      <c r="G68" s="136"/>
      <c r="H68" s="136">
        <v>2</v>
      </c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>
        <v>3</v>
      </c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</row>
    <row r="69" spans="1:78" s="37" customFormat="1" ht="15" customHeight="1">
      <c r="A69" s="126" t="s">
        <v>14</v>
      </c>
      <c r="B69" s="126"/>
      <c r="C69" s="126"/>
      <c r="D69" s="126"/>
      <c r="E69" s="126"/>
      <c r="F69" s="126"/>
      <c r="G69" s="126"/>
      <c r="H69" s="127" t="s">
        <v>64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31">
        <v>9629</v>
      </c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</row>
    <row r="70" spans="1:78" s="37" customFormat="1" ht="15" customHeight="1">
      <c r="A70" s="126"/>
      <c r="B70" s="126"/>
      <c r="C70" s="126"/>
      <c r="D70" s="126"/>
      <c r="E70" s="126"/>
      <c r="F70" s="126"/>
      <c r="G70" s="126"/>
      <c r="H70" s="141" t="s">
        <v>2</v>
      </c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2"/>
      <c r="BD70" s="155">
        <f>SUM(BD69:BD69)</f>
        <v>9629</v>
      </c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</row>
    <row r="71" spans="1:78" s="37" customFormat="1" ht="15" customHeight="1">
      <c r="A71" s="52"/>
      <c r="B71" s="52"/>
      <c r="C71" s="52"/>
      <c r="D71" s="52"/>
      <c r="E71" s="52"/>
      <c r="F71" s="5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4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</row>
    <row r="72" spans="1:123" s="34" customFormat="1" ht="14.25">
      <c r="A72" s="132" t="s">
        <v>65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</row>
    <row r="73" ht="6" customHeight="1"/>
    <row r="74" spans="1:123" s="34" customFormat="1" ht="14.25">
      <c r="A74" s="39" t="s">
        <v>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158" t="s">
        <v>66</v>
      </c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</row>
    <row r="75" spans="1:123" s="34" customFormat="1" ht="6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</row>
    <row r="76" spans="1:123" s="34" customFormat="1" ht="14.25">
      <c r="A76" s="157" t="s">
        <v>5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9" t="s">
        <v>52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</row>
    <row r="77" spans="1:123" s="34" customFormat="1" ht="14.25">
      <c r="A77" s="50" t="s">
        <v>55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s="35" customFormat="1" ht="36" customHeight="1">
      <c r="A78" s="133" t="s">
        <v>0</v>
      </c>
      <c r="B78" s="134"/>
      <c r="C78" s="134"/>
      <c r="D78" s="134"/>
      <c r="E78" s="134"/>
      <c r="F78" s="134"/>
      <c r="G78" s="135"/>
      <c r="H78" s="133" t="s">
        <v>8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5"/>
      <c r="BD78" s="137" t="s">
        <v>67</v>
      </c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9"/>
      <c r="BT78" s="137"/>
      <c r="BU78" s="138"/>
      <c r="BV78" s="138"/>
      <c r="BW78" s="138"/>
      <c r="BX78" s="138"/>
      <c r="BY78" s="138"/>
      <c r="BZ78" s="138"/>
      <c r="CA78" s="138"/>
      <c r="CB78" s="138"/>
      <c r="CC78" s="138"/>
      <c r="CD78" s="139"/>
      <c r="CE78" s="133" t="s">
        <v>86</v>
      </c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5"/>
    </row>
    <row r="79" spans="1:123" s="36" customFormat="1" ht="12.75">
      <c r="A79" s="136">
        <v>1</v>
      </c>
      <c r="B79" s="136"/>
      <c r="C79" s="136"/>
      <c r="D79" s="136"/>
      <c r="E79" s="136"/>
      <c r="F79" s="136"/>
      <c r="G79" s="136"/>
      <c r="H79" s="136">
        <v>2</v>
      </c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43">
        <v>3</v>
      </c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5"/>
      <c r="BT79" s="143">
        <v>4</v>
      </c>
      <c r="BU79" s="144"/>
      <c r="BV79" s="144"/>
      <c r="BW79" s="144"/>
      <c r="BX79" s="144"/>
      <c r="BY79" s="144"/>
      <c r="BZ79" s="144"/>
      <c r="CA79" s="144"/>
      <c r="CB79" s="144"/>
      <c r="CC79" s="144"/>
      <c r="CD79" s="145"/>
      <c r="CE79" s="136">
        <v>5</v>
      </c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</row>
    <row r="80" spans="1:123" s="37" customFormat="1" ht="29.25" customHeight="1">
      <c r="A80" s="126" t="s">
        <v>14</v>
      </c>
      <c r="B80" s="126"/>
      <c r="C80" s="126"/>
      <c r="D80" s="126"/>
      <c r="E80" s="126"/>
      <c r="F80" s="126"/>
      <c r="G80" s="126"/>
      <c r="H80" s="127" t="s">
        <v>155</v>
      </c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60">
        <v>1</v>
      </c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28"/>
      <c r="BU80" s="129"/>
      <c r="BV80" s="129"/>
      <c r="BW80" s="129"/>
      <c r="BX80" s="129"/>
      <c r="BY80" s="129"/>
      <c r="BZ80" s="129"/>
      <c r="CA80" s="129"/>
      <c r="CB80" s="129"/>
      <c r="CC80" s="129"/>
      <c r="CD80" s="130"/>
      <c r="CE80" s="131">
        <v>569.18</v>
      </c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</row>
    <row r="81" spans="1:123" s="37" customFormat="1" ht="26.25" customHeight="1">
      <c r="A81" s="146" t="s">
        <v>18</v>
      </c>
      <c r="B81" s="147"/>
      <c r="C81" s="147"/>
      <c r="D81" s="147"/>
      <c r="E81" s="147"/>
      <c r="F81" s="147"/>
      <c r="G81" s="148"/>
      <c r="H81" s="149" t="s">
        <v>156</v>
      </c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1"/>
      <c r="BD81" s="160">
        <v>1</v>
      </c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2"/>
      <c r="BT81" s="128"/>
      <c r="BU81" s="129"/>
      <c r="BV81" s="129"/>
      <c r="BW81" s="129"/>
      <c r="BX81" s="129"/>
      <c r="BY81" s="129"/>
      <c r="BZ81" s="129"/>
      <c r="CA81" s="129"/>
      <c r="CB81" s="129"/>
      <c r="CC81" s="129"/>
      <c r="CD81" s="130"/>
      <c r="CE81" s="160">
        <v>8000</v>
      </c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2"/>
    </row>
    <row r="82" spans="1:123" s="37" customFormat="1" ht="15" customHeight="1">
      <c r="A82" s="126"/>
      <c r="B82" s="126"/>
      <c r="C82" s="126"/>
      <c r="D82" s="126"/>
      <c r="E82" s="126"/>
      <c r="F82" s="126"/>
      <c r="G82" s="126"/>
      <c r="H82" s="141" t="s">
        <v>2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2"/>
      <c r="BD82" s="128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30"/>
      <c r="BT82" s="128" t="s">
        <v>3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30"/>
      <c r="CE82" s="155">
        <f>CE81+CE80</f>
        <v>8569.18</v>
      </c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</row>
    <row r="84" spans="1:123" s="34" customFormat="1" ht="14.25">
      <c r="A84" s="132" t="s">
        <v>120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</row>
    <row r="85" ht="6" customHeight="1"/>
    <row r="86" spans="1:123" s="34" customFormat="1" ht="14.25">
      <c r="A86" s="32" t="s">
        <v>6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56" t="s">
        <v>51</v>
      </c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spans="1:123" s="34" customFormat="1" ht="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</row>
    <row r="88" spans="1:123" s="34" customFormat="1" ht="14.25">
      <c r="A88" s="171" t="s">
        <v>5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67" t="s">
        <v>52</v>
      </c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</row>
    <row r="89" ht="10.5" customHeight="1">
      <c r="A89" s="32" t="s">
        <v>55</v>
      </c>
    </row>
    <row r="90" spans="1:123" s="34" customFormat="1" ht="14.25">
      <c r="A90" s="132" t="s">
        <v>121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</row>
    <row r="91" ht="10.5" customHeight="1"/>
    <row r="92" spans="1:139" s="35" customFormat="1" ht="66.75" customHeight="1">
      <c r="A92" s="137" t="s">
        <v>0</v>
      </c>
      <c r="B92" s="138"/>
      <c r="C92" s="138"/>
      <c r="D92" s="138"/>
      <c r="E92" s="138"/>
      <c r="F92" s="138"/>
      <c r="G92" s="139"/>
      <c r="H92" s="137" t="s">
        <v>8</v>
      </c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9"/>
      <c r="AP92" s="137" t="s">
        <v>40</v>
      </c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9"/>
      <c r="BF92" s="137" t="s">
        <v>41</v>
      </c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9"/>
      <c r="BV92" s="137" t="s">
        <v>42</v>
      </c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9"/>
      <c r="DD92" s="137" t="s">
        <v>84</v>
      </c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9"/>
      <c r="DT92" s="137" t="s">
        <v>85</v>
      </c>
      <c r="DU92" s="138"/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9"/>
    </row>
    <row r="93" spans="1:139" s="36" customFormat="1" ht="12.75">
      <c r="A93" s="136">
        <v>1</v>
      </c>
      <c r="B93" s="136"/>
      <c r="C93" s="136"/>
      <c r="D93" s="136"/>
      <c r="E93" s="136"/>
      <c r="F93" s="136"/>
      <c r="G93" s="136"/>
      <c r="H93" s="136">
        <v>2</v>
      </c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>
        <v>3</v>
      </c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43">
        <v>4</v>
      </c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5"/>
      <c r="BV93" s="136">
        <v>5</v>
      </c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7">
        <v>6</v>
      </c>
      <c r="DE93" s="138"/>
      <c r="DF93" s="138"/>
      <c r="DG93" s="138"/>
      <c r="DH93" s="138"/>
      <c r="DI93" s="138"/>
      <c r="DJ93" s="138"/>
      <c r="DK93" s="138"/>
      <c r="DL93" s="138"/>
      <c r="DM93" s="138"/>
      <c r="DN93" s="138"/>
      <c r="DO93" s="138"/>
      <c r="DP93" s="138"/>
      <c r="DQ93" s="138"/>
      <c r="DR93" s="138"/>
      <c r="DS93" s="139"/>
      <c r="DT93" s="136">
        <v>7</v>
      </c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</row>
    <row r="94" spans="1:139" s="37" customFormat="1" ht="14.25" customHeight="1">
      <c r="A94" s="126" t="s">
        <v>14</v>
      </c>
      <c r="B94" s="126"/>
      <c r="C94" s="126"/>
      <c r="D94" s="126"/>
      <c r="E94" s="126"/>
      <c r="F94" s="126"/>
      <c r="G94" s="126"/>
      <c r="H94" s="127" t="s">
        <v>106</v>
      </c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40">
        <v>1</v>
      </c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28">
        <v>12</v>
      </c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30"/>
      <c r="BV94" s="163">
        <v>775.8</v>
      </c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37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9"/>
      <c r="DT94" s="131">
        <v>9309.6</v>
      </c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</row>
    <row r="95" spans="1:139" s="37" customFormat="1" ht="25.5" customHeight="1" hidden="1">
      <c r="A95" s="126" t="s">
        <v>18</v>
      </c>
      <c r="B95" s="126"/>
      <c r="C95" s="126"/>
      <c r="D95" s="126"/>
      <c r="E95" s="126"/>
      <c r="F95" s="126"/>
      <c r="G95" s="126"/>
      <c r="H95" s="127" t="s">
        <v>53</v>
      </c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28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3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37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9"/>
      <c r="DT95" s="131">
        <f>AP95*BF95*BV95</f>
        <v>0</v>
      </c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</row>
    <row r="96" spans="1:139" s="37" customFormat="1" ht="15" customHeight="1">
      <c r="A96" s="126" t="s">
        <v>18</v>
      </c>
      <c r="B96" s="126"/>
      <c r="C96" s="126"/>
      <c r="D96" s="126"/>
      <c r="E96" s="126"/>
      <c r="F96" s="126"/>
      <c r="G96" s="126"/>
      <c r="H96" s="127" t="s">
        <v>57</v>
      </c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40">
        <v>1</v>
      </c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28">
        <v>12</v>
      </c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30"/>
      <c r="BV96" s="163">
        <v>2158.33</v>
      </c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89">
        <v>25900.04</v>
      </c>
      <c r="DE96" s="190"/>
      <c r="DF96" s="190"/>
      <c r="DG96" s="190"/>
      <c r="DH96" s="190"/>
      <c r="DI96" s="190"/>
      <c r="DJ96" s="190"/>
      <c r="DK96" s="190"/>
      <c r="DL96" s="190"/>
      <c r="DM96" s="190"/>
      <c r="DN96" s="190"/>
      <c r="DO96" s="190"/>
      <c r="DP96" s="190"/>
      <c r="DQ96" s="190"/>
      <c r="DR96" s="190"/>
      <c r="DS96" s="19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</row>
    <row r="97" spans="1:139" s="37" customFormat="1" ht="15" customHeight="1">
      <c r="A97" s="126"/>
      <c r="B97" s="126"/>
      <c r="C97" s="126"/>
      <c r="D97" s="126"/>
      <c r="E97" s="126"/>
      <c r="F97" s="126"/>
      <c r="G97" s="126"/>
      <c r="H97" s="164" t="s">
        <v>39</v>
      </c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6"/>
      <c r="AP97" s="140" t="s">
        <v>3</v>
      </c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28" t="s">
        <v>3</v>
      </c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3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86">
        <f>SUM(DD96)</f>
        <v>25900.04</v>
      </c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8"/>
      <c r="DT97" s="192">
        <f>SUM(DT94:DT96)</f>
        <v>9309.6</v>
      </c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4"/>
    </row>
    <row r="98" spans="1:123" s="37" customFormat="1" ht="1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</row>
    <row r="99" spans="1:123" ht="12" customHeight="1">
      <c r="A99" s="132" t="s">
        <v>122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</row>
    <row r="100" spans="1:123" ht="12" customHeight="1">
      <c r="A100" s="32" t="s">
        <v>6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56" t="s">
        <v>173</v>
      </c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</row>
    <row r="101" spans="1:123" ht="12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</row>
    <row r="102" spans="1:123" ht="12" customHeight="1">
      <c r="A102" s="171" t="s">
        <v>5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67" t="s">
        <v>52</v>
      </c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7"/>
    </row>
    <row r="103" spans="1:123" s="34" customFormat="1" ht="15">
      <c r="A103" s="32" t="s">
        <v>55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</row>
    <row r="104" spans="1:123" ht="48.75" customHeight="1">
      <c r="A104" s="137" t="s">
        <v>0</v>
      </c>
      <c r="B104" s="138"/>
      <c r="C104" s="138"/>
      <c r="D104" s="138"/>
      <c r="E104" s="138"/>
      <c r="F104" s="138"/>
      <c r="G104" s="139"/>
      <c r="H104" s="137" t="s">
        <v>35</v>
      </c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9"/>
      <c r="AP104" s="137" t="s">
        <v>43</v>
      </c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9"/>
      <c r="BF104" s="137" t="s">
        <v>44</v>
      </c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9"/>
      <c r="BV104" s="137" t="s">
        <v>45</v>
      </c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9"/>
      <c r="DD104" s="137" t="s">
        <v>157</v>
      </c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9"/>
    </row>
    <row r="105" spans="1:123" s="35" customFormat="1" ht="12.75" customHeight="1">
      <c r="A105" s="136">
        <v>1</v>
      </c>
      <c r="B105" s="136"/>
      <c r="C105" s="136"/>
      <c r="D105" s="136"/>
      <c r="E105" s="136"/>
      <c r="F105" s="136"/>
      <c r="G105" s="136"/>
      <c r="H105" s="136">
        <v>2</v>
      </c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>
        <v>3</v>
      </c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43">
        <v>4</v>
      </c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5"/>
      <c r="BV105" s="136">
        <v>5</v>
      </c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>
        <v>6</v>
      </c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</row>
    <row r="106" spans="1:123" s="36" customFormat="1" ht="12.75">
      <c r="A106" s="126" t="s">
        <v>14</v>
      </c>
      <c r="B106" s="126"/>
      <c r="C106" s="126"/>
      <c r="D106" s="126"/>
      <c r="E106" s="126"/>
      <c r="F106" s="126"/>
      <c r="G106" s="126"/>
      <c r="H106" s="127" t="s">
        <v>68</v>
      </c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82">
        <f>DD106/BF106/1000</f>
        <v>22.52139719626168</v>
      </c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28">
        <v>8.56</v>
      </c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3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31">
        <v>192783.16</v>
      </c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</row>
    <row r="107" spans="1:123" s="37" customFormat="1" ht="15" customHeight="1">
      <c r="A107" s="126" t="s">
        <v>18</v>
      </c>
      <c r="B107" s="126"/>
      <c r="C107" s="126"/>
      <c r="D107" s="126"/>
      <c r="E107" s="126"/>
      <c r="F107" s="126"/>
      <c r="G107" s="126"/>
      <c r="H107" s="127" t="s">
        <v>134</v>
      </c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82">
        <f>DD107/BF107/1000</f>
        <v>62.84386058981234</v>
      </c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3">
        <v>7.46</v>
      </c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5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31">
        <v>468815.2</v>
      </c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</row>
    <row r="108" spans="1:123" s="37" customFormat="1" ht="15" customHeight="1" hidden="1">
      <c r="A108" s="146" t="s">
        <v>54</v>
      </c>
      <c r="B108" s="147"/>
      <c r="C108" s="147"/>
      <c r="D108" s="147"/>
      <c r="E108" s="147"/>
      <c r="F108" s="147"/>
      <c r="G108" s="148"/>
      <c r="H108" s="149" t="s">
        <v>107</v>
      </c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1"/>
      <c r="AP108" s="128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30"/>
      <c r="BF108" s="128">
        <v>44.68</v>
      </c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30"/>
      <c r="BV108" s="128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30"/>
      <c r="DD108" s="131">
        <f>AP108*BF108*1000</f>
        <v>0</v>
      </c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</row>
    <row r="109" spans="1:123" s="37" customFormat="1" ht="15" customHeight="1">
      <c r="A109" s="126"/>
      <c r="B109" s="126"/>
      <c r="C109" s="126"/>
      <c r="D109" s="126"/>
      <c r="E109" s="126"/>
      <c r="F109" s="126"/>
      <c r="G109" s="126"/>
      <c r="H109" s="181" t="s">
        <v>2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2"/>
      <c r="AP109" s="140" t="s">
        <v>3</v>
      </c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28" t="s">
        <v>3</v>
      </c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30"/>
      <c r="BV109" s="140" t="s">
        <v>3</v>
      </c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80">
        <f>DD106+DD107</f>
        <v>661598.36</v>
      </c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</row>
    <row r="110" spans="1:123" s="37" customFormat="1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</row>
    <row r="111" ht="15" customHeight="1"/>
    <row r="112" spans="1:123" ht="12" customHeight="1">
      <c r="A112" s="132" t="s">
        <v>123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</row>
    <row r="113" spans="1:123" s="34" customFormat="1" ht="14.25">
      <c r="A113" s="32" t="s">
        <v>6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179" t="s">
        <v>51</v>
      </c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79"/>
      <c r="DF113" s="179"/>
      <c r="DG113" s="179"/>
      <c r="DH113" s="179"/>
      <c r="DI113" s="179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</row>
    <row r="114" spans="1:123" s="34" customFormat="1" ht="6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</row>
    <row r="115" spans="1:123" s="34" customFormat="1" ht="14.25">
      <c r="A115" s="171" t="s">
        <v>5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67" t="s">
        <v>52</v>
      </c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67"/>
      <c r="DN115" s="167"/>
      <c r="DO115" s="167"/>
      <c r="DP115" s="167"/>
      <c r="DQ115" s="167"/>
      <c r="DR115" s="167"/>
      <c r="DS115" s="167"/>
    </row>
    <row r="116" ht="17.25" customHeight="1">
      <c r="A116" s="32" t="s">
        <v>174</v>
      </c>
    </row>
    <row r="117" spans="1:123" ht="39.75" customHeight="1">
      <c r="A117" s="133" t="s">
        <v>0</v>
      </c>
      <c r="B117" s="134"/>
      <c r="C117" s="134"/>
      <c r="D117" s="134"/>
      <c r="E117" s="134"/>
      <c r="F117" s="134"/>
      <c r="G117" s="135"/>
      <c r="H117" s="133" t="s">
        <v>8</v>
      </c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5"/>
      <c r="BD117" s="137" t="s">
        <v>47</v>
      </c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9"/>
      <c r="BT117" s="137" t="s">
        <v>48</v>
      </c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9"/>
      <c r="DB117" s="133" t="s">
        <v>158</v>
      </c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5"/>
    </row>
    <row r="118" spans="1:123" s="35" customFormat="1" ht="12" customHeight="1">
      <c r="A118" s="136">
        <v>1</v>
      </c>
      <c r="B118" s="136"/>
      <c r="C118" s="136"/>
      <c r="D118" s="136"/>
      <c r="E118" s="136"/>
      <c r="F118" s="136"/>
      <c r="G118" s="136"/>
      <c r="H118" s="136">
        <v>2</v>
      </c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43">
        <v>3</v>
      </c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5"/>
      <c r="BT118" s="143">
        <v>4</v>
      </c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5"/>
      <c r="DB118" s="136">
        <v>5</v>
      </c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</row>
    <row r="119" spans="1:123" s="36" customFormat="1" ht="12.75" customHeight="1">
      <c r="A119" s="126" t="s">
        <v>14</v>
      </c>
      <c r="B119" s="126"/>
      <c r="C119" s="126"/>
      <c r="D119" s="126"/>
      <c r="E119" s="126"/>
      <c r="F119" s="126"/>
      <c r="G119" s="126"/>
      <c r="H119" s="127" t="s">
        <v>137</v>
      </c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8">
        <v>1</v>
      </c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30"/>
      <c r="BT119" s="128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30"/>
      <c r="DB119" s="131">
        <v>24000</v>
      </c>
      <c r="DC119" s="131"/>
      <c r="DD119" s="131"/>
      <c r="DE119" s="131"/>
      <c r="DF119" s="131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</row>
    <row r="120" spans="1:123" s="36" customFormat="1" ht="12.75" customHeight="1">
      <c r="A120" s="126" t="s">
        <v>18</v>
      </c>
      <c r="B120" s="126"/>
      <c r="C120" s="126"/>
      <c r="D120" s="126"/>
      <c r="E120" s="126"/>
      <c r="F120" s="126"/>
      <c r="G120" s="126"/>
      <c r="H120" s="127" t="s">
        <v>71</v>
      </c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8">
        <v>1</v>
      </c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30"/>
      <c r="BT120" s="128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30"/>
      <c r="DB120" s="131">
        <v>4800</v>
      </c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</row>
    <row r="121" spans="1:123" s="36" customFormat="1" ht="12.75" customHeight="1">
      <c r="A121" s="126" t="s">
        <v>24</v>
      </c>
      <c r="B121" s="126"/>
      <c r="C121" s="126"/>
      <c r="D121" s="126"/>
      <c r="E121" s="126"/>
      <c r="F121" s="126"/>
      <c r="G121" s="126"/>
      <c r="H121" s="127" t="s">
        <v>159</v>
      </c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8">
        <v>1</v>
      </c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30"/>
      <c r="BT121" s="128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30"/>
      <c r="DB121" s="131">
        <v>7140</v>
      </c>
      <c r="DC121" s="131"/>
      <c r="DD121" s="131"/>
      <c r="DE121" s="131"/>
      <c r="DF121" s="131"/>
      <c r="DG121" s="131"/>
      <c r="DH121" s="131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</row>
    <row r="122" spans="1:123" s="36" customFormat="1" ht="12.75" customHeight="1">
      <c r="A122" s="126" t="s">
        <v>54</v>
      </c>
      <c r="B122" s="126"/>
      <c r="C122" s="126"/>
      <c r="D122" s="126"/>
      <c r="E122" s="126"/>
      <c r="F122" s="126"/>
      <c r="G122" s="126"/>
      <c r="H122" s="149" t="s">
        <v>161</v>
      </c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1"/>
      <c r="BD122" s="128">
        <v>1</v>
      </c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30"/>
      <c r="BT122" s="128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30"/>
      <c r="DB122" s="131">
        <v>17494.56</v>
      </c>
      <c r="DC122" s="131"/>
      <c r="DD122" s="131"/>
      <c r="DE122" s="131"/>
      <c r="DF122" s="131"/>
      <c r="DG122" s="131"/>
      <c r="DH122" s="131"/>
      <c r="DI122" s="131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</row>
    <row r="123" spans="1:123" s="36" customFormat="1" ht="23.25" customHeight="1">
      <c r="A123" s="126" t="s">
        <v>56</v>
      </c>
      <c r="B123" s="126"/>
      <c r="C123" s="126"/>
      <c r="D123" s="126"/>
      <c r="E123" s="126"/>
      <c r="F123" s="126"/>
      <c r="G123" s="126"/>
      <c r="H123" s="149" t="s">
        <v>160</v>
      </c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1"/>
      <c r="BD123" s="128">
        <v>1</v>
      </c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30"/>
      <c r="BT123" s="128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30"/>
      <c r="DB123" s="131">
        <v>5340.6</v>
      </c>
      <c r="DC123" s="131"/>
      <c r="DD123" s="131"/>
      <c r="DE123" s="131"/>
      <c r="DF123" s="131"/>
      <c r="DG123" s="131"/>
      <c r="DH123" s="131"/>
      <c r="DI123" s="131"/>
      <c r="DJ123" s="131"/>
      <c r="DK123" s="131"/>
      <c r="DL123" s="131"/>
      <c r="DM123" s="131"/>
      <c r="DN123" s="131"/>
      <c r="DO123" s="131"/>
      <c r="DP123" s="131"/>
      <c r="DQ123" s="131"/>
      <c r="DR123" s="131"/>
      <c r="DS123" s="131"/>
    </row>
    <row r="124" spans="1:123" s="36" customFormat="1" ht="27.75" customHeight="1" hidden="1">
      <c r="A124" s="126" t="s">
        <v>69</v>
      </c>
      <c r="B124" s="126"/>
      <c r="C124" s="126"/>
      <c r="D124" s="126"/>
      <c r="E124" s="126"/>
      <c r="F124" s="126"/>
      <c r="G124" s="126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8">
        <v>1</v>
      </c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30"/>
      <c r="BT124" s="128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30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1"/>
      <c r="DS124" s="131"/>
    </row>
    <row r="125" spans="1:123" s="36" customFormat="1" ht="12.75" customHeight="1">
      <c r="A125" s="126" t="s">
        <v>69</v>
      </c>
      <c r="B125" s="126"/>
      <c r="C125" s="126"/>
      <c r="D125" s="126"/>
      <c r="E125" s="126"/>
      <c r="F125" s="126"/>
      <c r="G125" s="126"/>
      <c r="H125" s="127" t="s">
        <v>127</v>
      </c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8">
        <v>1</v>
      </c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30"/>
      <c r="BT125" s="128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30"/>
      <c r="DB125" s="131">
        <v>0</v>
      </c>
      <c r="DC125" s="131"/>
      <c r="DD125" s="131"/>
      <c r="DE125" s="131"/>
      <c r="DF125" s="131"/>
      <c r="DG125" s="131"/>
      <c r="DH125" s="131"/>
      <c r="DI125" s="131"/>
      <c r="DJ125" s="131"/>
      <c r="DK125" s="131"/>
      <c r="DL125" s="131"/>
      <c r="DM125" s="131"/>
      <c r="DN125" s="131"/>
      <c r="DO125" s="131"/>
      <c r="DP125" s="131"/>
      <c r="DQ125" s="131"/>
      <c r="DR125" s="131"/>
      <c r="DS125" s="131"/>
    </row>
    <row r="126" spans="1:123" s="36" customFormat="1" ht="12.75" customHeight="1" hidden="1">
      <c r="A126" s="126" t="s">
        <v>72</v>
      </c>
      <c r="B126" s="126"/>
      <c r="C126" s="126"/>
      <c r="D126" s="126"/>
      <c r="E126" s="126"/>
      <c r="F126" s="126"/>
      <c r="G126" s="126"/>
      <c r="H126" s="127" t="s">
        <v>75</v>
      </c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8">
        <v>1</v>
      </c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3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131"/>
      <c r="DC126" s="131"/>
      <c r="DD126" s="131"/>
      <c r="DE126" s="131"/>
      <c r="DF126" s="131"/>
      <c r="DG126" s="131"/>
      <c r="DH126" s="131"/>
      <c r="DI126" s="131"/>
      <c r="DJ126" s="131"/>
      <c r="DK126" s="131"/>
      <c r="DL126" s="131"/>
      <c r="DM126" s="131"/>
      <c r="DN126" s="131"/>
      <c r="DO126" s="131"/>
      <c r="DP126" s="131"/>
      <c r="DQ126" s="131"/>
      <c r="DR126" s="131"/>
      <c r="DS126" s="131"/>
    </row>
    <row r="127" spans="1:123" s="36" customFormat="1" ht="12.75" customHeight="1" hidden="1">
      <c r="A127" s="126" t="s">
        <v>73</v>
      </c>
      <c r="B127" s="126"/>
      <c r="C127" s="126"/>
      <c r="D127" s="126"/>
      <c r="E127" s="126"/>
      <c r="F127" s="126"/>
      <c r="G127" s="126"/>
      <c r="H127" s="127" t="s">
        <v>76</v>
      </c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8">
        <v>1</v>
      </c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3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131"/>
      <c r="DC127" s="131"/>
      <c r="DD127" s="131"/>
      <c r="DE127" s="131"/>
      <c r="DF127" s="131"/>
      <c r="DG127" s="131"/>
      <c r="DH127" s="131"/>
      <c r="DI127" s="131"/>
      <c r="DJ127" s="131"/>
      <c r="DK127" s="131"/>
      <c r="DL127" s="131"/>
      <c r="DM127" s="131"/>
      <c r="DN127" s="131"/>
      <c r="DO127" s="131"/>
      <c r="DP127" s="131"/>
      <c r="DQ127" s="131"/>
      <c r="DR127" s="131"/>
      <c r="DS127" s="131"/>
    </row>
    <row r="128" spans="1:123" s="36" customFormat="1" ht="12.75" customHeight="1" hidden="1">
      <c r="A128" s="126" t="s">
        <v>74</v>
      </c>
      <c r="B128" s="126"/>
      <c r="C128" s="126"/>
      <c r="D128" s="126"/>
      <c r="E128" s="126"/>
      <c r="F128" s="126"/>
      <c r="G128" s="126"/>
      <c r="H128" s="127" t="s">
        <v>77</v>
      </c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8">
        <v>1</v>
      </c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3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131"/>
      <c r="DC128" s="131"/>
      <c r="DD128" s="131"/>
      <c r="DE128" s="131"/>
      <c r="DF128" s="131"/>
      <c r="DG128" s="131"/>
      <c r="DH128" s="131"/>
      <c r="DI128" s="131"/>
      <c r="DJ128" s="131"/>
      <c r="DK128" s="131"/>
      <c r="DL128" s="131"/>
      <c r="DM128" s="131"/>
      <c r="DN128" s="131"/>
      <c r="DO128" s="131"/>
      <c r="DP128" s="131"/>
      <c r="DQ128" s="131"/>
      <c r="DR128" s="131"/>
      <c r="DS128" s="131"/>
    </row>
    <row r="129" spans="1:123" s="36" customFormat="1" ht="27.75" customHeight="1" hidden="1">
      <c r="A129" s="126" t="s">
        <v>14</v>
      </c>
      <c r="B129" s="126"/>
      <c r="C129" s="126"/>
      <c r="D129" s="126"/>
      <c r="E129" s="126"/>
      <c r="F129" s="126"/>
      <c r="G129" s="126"/>
      <c r="H129" s="127" t="s">
        <v>135</v>
      </c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8">
        <v>1</v>
      </c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30"/>
      <c r="BT129" s="128">
        <v>1</v>
      </c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30"/>
      <c r="DB129" s="131"/>
      <c r="DC129" s="131"/>
      <c r="DD129" s="131"/>
      <c r="DE129" s="131"/>
      <c r="DF129" s="131"/>
      <c r="DG129" s="131"/>
      <c r="DH129" s="131"/>
      <c r="DI129" s="131"/>
      <c r="DJ129" s="131"/>
      <c r="DK129" s="131"/>
      <c r="DL129" s="131"/>
      <c r="DM129" s="131"/>
      <c r="DN129" s="131"/>
      <c r="DO129" s="131"/>
      <c r="DP129" s="131"/>
      <c r="DQ129" s="131"/>
      <c r="DR129" s="131"/>
      <c r="DS129" s="131"/>
    </row>
    <row r="130" spans="1:123" s="36" customFormat="1" ht="12.75" hidden="1">
      <c r="A130" s="146" t="s">
        <v>14</v>
      </c>
      <c r="B130" s="147"/>
      <c r="C130" s="147"/>
      <c r="D130" s="147"/>
      <c r="E130" s="147"/>
      <c r="F130" s="147"/>
      <c r="G130" s="148"/>
      <c r="H130" s="149" t="s">
        <v>126</v>
      </c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1"/>
      <c r="BD130" s="128">
        <v>1</v>
      </c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30"/>
      <c r="BT130" s="128">
        <v>1</v>
      </c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30"/>
      <c r="DB130" s="160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2"/>
    </row>
    <row r="131" spans="1:123" s="36" customFormat="1" ht="12.75" hidden="1">
      <c r="A131" s="146" t="s">
        <v>18</v>
      </c>
      <c r="B131" s="147"/>
      <c r="C131" s="147"/>
      <c r="D131" s="147"/>
      <c r="E131" s="147"/>
      <c r="F131" s="147"/>
      <c r="G131" s="148"/>
      <c r="H131" s="149" t="s">
        <v>137</v>
      </c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1"/>
      <c r="BD131" s="128">
        <v>1</v>
      </c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30"/>
      <c r="BT131" s="128">
        <v>1</v>
      </c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30"/>
      <c r="DB131" s="160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2"/>
    </row>
    <row r="132" spans="1:123" s="36" customFormat="1" ht="12.75" hidden="1">
      <c r="A132" s="44"/>
      <c r="B132" s="45"/>
      <c r="C132" s="45"/>
      <c r="D132" s="45" t="s">
        <v>24</v>
      </c>
      <c r="E132" s="45"/>
      <c r="F132" s="45"/>
      <c r="G132" s="46"/>
      <c r="H132" s="137" t="s">
        <v>143</v>
      </c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9"/>
      <c r="BD132" s="128">
        <v>1</v>
      </c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30"/>
      <c r="BT132" s="128">
        <v>1</v>
      </c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30"/>
      <c r="DB132" s="160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2"/>
    </row>
    <row r="133" spans="1:123" s="37" customFormat="1" ht="15" customHeight="1">
      <c r="A133" s="126"/>
      <c r="B133" s="126"/>
      <c r="C133" s="126"/>
      <c r="D133" s="126"/>
      <c r="E133" s="126"/>
      <c r="F133" s="126"/>
      <c r="G133" s="126"/>
      <c r="H133" s="177" t="s">
        <v>2</v>
      </c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8"/>
      <c r="BD133" s="174" t="s">
        <v>3</v>
      </c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6"/>
      <c r="BT133" s="174" t="s">
        <v>3</v>
      </c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6"/>
      <c r="DB133" s="180">
        <f>DB119+DB120+DB121+DB122+DB123+DB124+DB125</f>
        <v>58775.159999999996</v>
      </c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</row>
    <row r="134" spans="1:123" s="37" customFormat="1" ht="1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</row>
    <row r="135" spans="1:123" ht="12" customHeight="1">
      <c r="A135" s="132" t="s">
        <v>124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</row>
    <row r="136" spans="1:123" s="34" customFormat="1" ht="14.25">
      <c r="A136" s="171" t="s">
        <v>5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67" t="s">
        <v>52</v>
      </c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7"/>
      <c r="CU136" s="167"/>
      <c r="CV136" s="167"/>
      <c r="CW136" s="167"/>
      <c r="CX136" s="167"/>
      <c r="CY136" s="167"/>
      <c r="CZ136" s="167"/>
      <c r="DA136" s="167"/>
      <c r="DB136" s="167"/>
      <c r="DC136" s="167"/>
      <c r="DD136" s="167"/>
      <c r="DE136" s="167"/>
      <c r="DF136" s="167"/>
      <c r="DG136" s="167"/>
      <c r="DH136" s="167"/>
      <c r="DI136" s="167"/>
      <c r="DJ136" s="167"/>
      <c r="DK136" s="167"/>
      <c r="DL136" s="167"/>
      <c r="DM136" s="167"/>
      <c r="DN136" s="167"/>
      <c r="DO136" s="167"/>
      <c r="DP136" s="167"/>
      <c r="DQ136" s="167"/>
      <c r="DR136" s="167"/>
      <c r="DS136" s="167"/>
    </row>
    <row r="137" ht="10.5" customHeight="1">
      <c r="A137" s="32" t="s">
        <v>55</v>
      </c>
    </row>
    <row r="138" spans="1:123" ht="42.75" customHeight="1">
      <c r="A138" s="133" t="s">
        <v>0</v>
      </c>
      <c r="B138" s="134"/>
      <c r="C138" s="134"/>
      <c r="D138" s="134"/>
      <c r="E138" s="134"/>
      <c r="F138" s="134"/>
      <c r="G138" s="135"/>
      <c r="H138" s="133" t="s">
        <v>8</v>
      </c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5"/>
      <c r="BD138" s="137" t="s">
        <v>47</v>
      </c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9"/>
      <c r="BT138" s="137" t="s">
        <v>48</v>
      </c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9"/>
      <c r="DB138" s="133" t="s">
        <v>158</v>
      </c>
      <c r="DC138" s="134"/>
      <c r="DD138" s="134"/>
      <c r="DE138" s="134"/>
      <c r="DF138" s="134"/>
      <c r="DG138" s="134"/>
      <c r="DH138" s="134"/>
      <c r="DI138" s="134"/>
      <c r="DJ138" s="134"/>
      <c r="DK138" s="134"/>
      <c r="DL138" s="134"/>
      <c r="DM138" s="134"/>
      <c r="DN138" s="134"/>
      <c r="DO138" s="134"/>
      <c r="DP138" s="134"/>
      <c r="DQ138" s="134"/>
      <c r="DR138" s="134"/>
      <c r="DS138" s="135"/>
    </row>
    <row r="139" spans="1:123" ht="12" customHeight="1">
      <c r="A139" s="136">
        <v>1</v>
      </c>
      <c r="B139" s="136"/>
      <c r="C139" s="136"/>
      <c r="D139" s="136"/>
      <c r="E139" s="136"/>
      <c r="F139" s="136"/>
      <c r="G139" s="136"/>
      <c r="H139" s="136">
        <v>2</v>
      </c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43">
        <v>3</v>
      </c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5"/>
      <c r="DB139" s="136">
        <v>4</v>
      </c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</row>
    <row r="140" spans="1:123" ht="12" customHeight="1" hidden="1">
      <c r="A140" s="126" t="s">
        <v>14</v>
      </c>
      <c r="B140" s="126"/>
      <c r="C140" s="126"/>
      <c r="D140" s="126"/>
      <c r="E140" s="126"/>
      <c r="F140" s="126"/>
      <c r="G140" s="126"/>
      <c r="H140" s="149" t="s">
        <v>78</v>
      </c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1"/>
      <c r="BT140" s="128">
        <v>1</v>
      </c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30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131"/>
      <c r="DC140" s="131"/>
      <c r="DD140" s="131"/>
      <c r="DE140" s="131"/>
      <c r="DF140" s="131"/>
      <c r="DG140" s="131"/>
      <c r="DH140" s="131"/>
      <c r="DI140" s="131"/>
      <c r="DJ140" s="131"/>
      <c r="DK140" s="131"/>
      <c r="DL140" s="131"/>
      <c r="DM140" s="131"/>
      <c r="DN140" s="131"/>
      <c r="DO140" s="131"/>
      <c r="DP140" s="131"/>
      <c r="DQ140" s="131"/>
      <c r="DR140" s="131"/>
      <c r="DS140" s="131"/>
    </row>
    <row r="141" spans="1:123" ht="12" customHeight="1">
      <c r="A141" s="126" t="s">
        <v>14</v>
      </c>
      <c r="B141" s="126"/>
      <c r="C141" s="126"/>
      <c r="D141" s="126"/>
      <c r="E141" s="126"/>
      <c r="F141" s="126"/>
      <c r="G141" s="126"/>
      <c r="H141" s="149" t="s">
        <v>131</v>
      </c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1"/>
      <c r="BT141" s="128">
        <v>1</v>
      </c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30"/>
      <c r="DB141" s="131">
        <v>306463.08</v>
      </c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1"/>
      <c r="DS141" s="131"/>
    </row>
    <row r="142" spans="1:123" ht="26.25" customHeight="1">
      <c r="A142" s="126" t="s">
        <v>18</v>
      </c>
      <c r="B142" s="126"/>
      <c r="C142" s="126"/>
      <c r="D142" s="126"/>
      <c r="E142" s="126"/>
      <c r="F142" s="126"/>
      <c r="G142" s="126"/>
      <c r="H142" s="149" t="s">
        <v>176</v>
      </c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1"/>
      <c r="BT142" s="128">
        <v>1</v>
      </c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30"/>
      <c r="DB142" s="131">
        <v>10871</v>
      </c>
      <c r="DC142" s="131"/>
      <c r="DD142" s="131"/>
      <c r="DE142" s="131"/>
      <c r="DF142" s="131"/>
      <c r="DG142" s="131"/>
      <c r="DH142" s="131"/>
      <c r="DI142" s="131"/>
      <c r="DJ142" s="131"/>
      <c r="DK142" s="131"/>
      <c r="DL142" s="131"/>
      <c r="DM142" s="131"/>
      <c r="DN142" s="131"/>
      <c r="DO142" s="131"/>
      <c r="DP142" s="131"/>
      <c r="DQ142" s="131"/>
      <c r="DR142" s="131"/>
      <c r="DS142" s="131"/>
    </row>
    <row r="143" spans="1:123" ht="12" customHeight="1">
      <c r="A143" s="126" t="s">
        <v>24</v>
      </c>
      <c r="B143" s="126"/>
      <c r="C143" s="126"/>
      <c r="D143" s="126"/>
      <c r="E143" s="126"/>
      <c r="F143" s="126"/>
      <c r="G143" s="126"/>
      <c r="H143" s="149" t="s">
        <v>175</v>
      </c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1"/>
      <c r="BT143" s="128">
        <v>1</v>
      </c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30"/>
      <c r="DB143" s="131">
        <v>79328</v>
      </c>
      <c r="DC143" s="131"/>
      <c r="DD143" s="131"/>
      <c r="DE143" s="131"/>
      <c r="DF143" s="131"/>
      <c r="DG143" s="131"/>
      <c r="DH143" s="131"/>
      <c r="DI143" s="131"/>
      <c r="DJ143" s="131"/>
      <c r="DK143" s="131"/>
      <c r="DL143" s="131"/>
      <c r="DM143" s="131"/>
      <c r="DN143" s="131"/>
      <c r="DO143" s="131"/>
      <c r="DP143" s="131"/>
      <c r="DQ143" s="131"/>
      <c r="DR143" s="131"/>
      <c r="DS143" s="131"/>
    </row>
    <row r="144" spans="1:123" ht="12" customHeight="1" hidden="1">
      <c r="A144" s="126" t="s">
        <v>56</v>
      </c>
      <c r="B144" s="126"/>
      <c r="C144" s="126"/>
      <c r="D144" s="126"/>
      <c r="E144" s="126"/>
      <c r="F144" s="126"/>
      <c r="G144" s="126"/>
      <c r="H144" s="149" t="s">
        <v>79</v>
      </c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1"/>
      <c r="BT144" s="128">
        <v>1</v>
      </c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30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</row>
    <row r="145" spans="1:123" ht="12" customHeight="1" hidden="1">
      <c r="A145" s="126" t="s">
        <v>69</v>
      </c>
      <c r="B145" s="126"/>
      <c r="C145" s="126"/>
      <c r="D145" s="126"/>
      <c r="E145" s="126"/>
      <c r="F145" s="126"/>
      <c r="G145" s="126"/>
      <c r="H145" s="149" t="s">
        <v>80</v>
      </c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1"/>
      <c r="BT145" s="128">
        <v>1</v>
      </c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30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131"/>
      <c r="DC145" s="131"/>
      <c r="DD145" s="131"/>
      <c r="DE145" s="131"/>
      <c r="DF145" s="131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1"/>
    </row>
    <row r="146" spans="1:123" ht="12" customHeight="1">
      <c r="A146" s="126" t="s">
        <v>54</v>
      </c>
      <c r="B146" s="126"/>
      <c r="C146" s="126"/>
      <c r="D146" s="126"/>
      <c r="E146" s="126"/>
      <c r="F146" s="126"/>
      <c r="G146" s="126"/>
      <c r="H146" s="149" t="s">
        <v>162</v>
      </c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1"/>
      <c r="BT146" s="128">
        <v>1</v>
      </c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30"/>
      <c r="DB146" s="131">
        <v>15485</v>
      </c>
      <c r="DC146" s="131"/>
      <c r="DD146" s="131"/>
      <c r="DE146" s="131"/>
      <c r="DF146" s="131"/>
      <c r="DG146" s="131"/>
      <c r="DH146" s="131"/>
      <c r="DI146" s="131"/>
      <c r="DJ146" s="131"/>
      <c r="DK146" s="131"/>
      <c r="DL146" s="131"/>
      <c r="DM146" s="131"/>
      <c r="DN146" s="131"/>
      <c r="DO146" s="131"/>
      <c r="DP146" s="131"/>
      <c r="DQ146" s="131"/>
      <c r="DR146" s="131"/>
      <c r="DS146" s="131"/>
    </row>
    <row r="147" spans="1:123" ht="12" customHeight="1" hidden="1">
      <c r="A147" s="126" t="s">
        <v>18</v>
      </c>
      <c r="B147" s="126"/>
      <c r="C147" s="126"/>
      <c r="D147" s="126"/>
      <c r="E147" s="126"/>
      <c r="F147" s="126"/>
      <c r="G147" s="126"/>
      <c r="H147" s="149" t="s">
        <v>163</v>
      </c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1"/>
      <c r="BT147" s="128">
        <v>1</v>
      </c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30"/>
      <c r="DB147" s="131"/>
      <c r="DC147" s="131"/>
      <c r="DD147" s="131"/>
      <c r="DE147" s="131"/>
      <c r="DF147" s="131"/>
      <c r="DG147" s="131"/>
      <c r="DH147" s="131"/>
      <c r="DI147" s="131"/>
      <c r="DJ147" s="131"/>
      <c r="DK147" s="131"/>
      <c r="DL147" s="131"/>
      <c r="DM147" s="131"/>
      <c r="DN147" s="131"/>
      <c r="DO147" s="131"/>
      <c r="DP147" s="131"/>
      <c r="DQ147" s="131"/>
      <c r="DR147" s="131"/>
      <c r="DS147" s="131"/>
    </row>
    <row r="148" spans="1:123" ht="12" customHeight="1" hidden="1">
      <c r="A148" s="126" t="s">
        <v>24</v>
      </c>
      <c r="B148" s="126"/>
      <c r="C148" s="126"/>
      <c r="D148" s="126"/>
      <c r="E148" s="126"/>
      <c r="F148" s="126"/>
      <c r="G148" s="126"/>
      <c r="H148" s="149" t="s">
        <v>164</v>
      </c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1"/>
      <c r="BT148" s="128">
        <v>1</v>
      </c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30"/>
      <c r="DB148" s="131"/>
      <c r="DC148" s="131"/>
      <c r="DD148" s="131"/>
      <c r="DE148" s="131"/>
      <c r="DF148" s="131"/>
      <c r="DG148" s="131"/>
      <c r="DH148" s="131"/>
      <c r="DI148" s="131"/>
      <c r="DJ148" s="131"/>
      <c r="DK148" s="131"/>
      <c r="DL148" s="131"/>
      <c r="DM148" s="131"/>
      <c r="DN148" s="131"/>
      <c r="DO148" s="131"/>
      <c r="DP148" s="131"/>
      <c r="DQ148" s="131"/>
      <c r="DR148" s="131"/>
      <c r="DS148" s="131"/>
    </row>
    <row r="149" spans="1:123" ht="12" customHeight="1">
      <c r="A149" s="146" t="s">
        <v>56</v>
      </c>
      <c r="B149" s="147"/>
      <c r="C149" s="147"/>
      <c r="D149" s="147"/>
      <c r="E149" s="147"/>
      <c r="F149" s="147"/>
      <c r="G149" s="148"/>
      <c r="H149" s="149" t="s">
        <v>165</v>
      </c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1"/>
      <c r="BT149" s="128">
        <v>1</v>
      </c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30"/>
      <c r="DB149" s="160">
        <v>17253.58</v>
      </c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2"/>
    </row>
    <row r="150" spans="1:123" ht="12" customHeight="1" hidden="1">
      <c r="A150" s="146" t="s">
        <v>56</v>
      </c>
      <c r="B150" s="147"/>
      <c r="C150" s="147"/>
      <c r="D150" s="147"/>
      <c r="E150" s="147"/>
      <c r="F150" s="147"/>
      <c r="G150" s="148"/>
      <c r="H150" s="149" t="s">
        <v>131</v>
      </c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1"/>
      <c r="BT150" s="128">
        <v>1</v>
      </c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30"/>
      <c r="DB150" s="160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  <c r="DP150" s="161"/>
      <c r="DQ150" s="161"/>
      <c r="DR150" s="161"/>
      <c r="DS150" s="162"/>
    </row>
    <row r="151" spans="1:123" ht="13.5" customHeight="1">
      <c r="A151" s="146" t="s">
        <v>69</v>
      </c>
      <c r="B151" s="147"/>
      <c r="C151" s="147"/>
      <c r="D151" s="147"/>
      <c r="E151" s="147"/>
      <c r="F151" s="147"/>
      <c r="G151" s="148"/>
      <c r="H151" s="149" t="s">
        <v>127</v>
      </c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1"/>
      <c r="BT151" s="128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30"/>
      <c r="DB151" s="160">
        <v>3507.6</v>
      </c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  <c r="DP151" s="161"/>
      <c r="DQ151" s="161"/>
      <c r="DR151" s="161"/>
      <c r="DS151" s="162"/>
    </row>
    <row r="152" spans="1:123" ht="12" customHeight="1" hidden="1">
      <c r="A152" s="146" t="s">
        <v>70</v>
      </c>
      <c r="B152" s="147"/>
      <c r="C152" s="147"/>
      <c r="D152" s="147"/>
      <c r="E152" s="147"/>
      <c r="F152" s="147"/>
      <c r="G152" s="148"/>
      <c r="H152" s="149" t="s">
        <v>128</v>
      </c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1"/>
      <c r="BT152" s="128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30"/>
      <c r="DB152" s="160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2"/>
    </row>
    <row r="153" spans="1:123" ht="12" customHeight="1" hidden="1">
      <c r="A153" s="146" t="s">
        <v>72</v>
      </c>
      <c r="B153" s="147"/>
      <c r="C153" s="147"/>
      <c r="D153" s="147"/>
      <c r="E153" s="147"/>
      <c r="F153" s="147"/>
      <c r="G153" s="148"/>
      <c r="H153" s="149" t="s">
        <v>127</v>
      </c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1"/>
      <c r="BT153" s="128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30"/>
      <c r="DB153" s="160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2"/>
    </row>
    <row r="154" spans="1:123" ht="12" customHeight="1">
      <c r="A154" s="126"/>
      <c r="B154" s="126"/>
      <c r="C154" s="126"/>
      <c r="D154" s="126"/>
      <c r="E154" s="126"/>
      <c r="F154" s="126"/>
      <c r="G154" s="126"/>
      <c r="H154" s="168" t="s">
        <v>2</v>
      </c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70"/>
      <c r="BT154" s="174" t="s">
        <v>3</v>
      </c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6"/>
      <c r="DB154" s="180">
        <f>SUM(DB141:DS153)</f>
        <v>432908.26</v>
      </c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</row>
    <row r="156" spans="1:123" ht="12" customHeight="1">
      <c r="A156" s="214" t="s">
        <v>125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  <c r="BZ156" s="214"/>
      <c r="CA156" s="214"/>
      <c r="CB156" s="214"/>
      <c r="CC156" s="214"/>
      <c r="CD156" s="214"/>
      <c r="CE156" s="214"/>
      <c r="CF156" s="214"/>
      <c r="CG156" s="214"/>
      <c r="CH156" s="214"/>
      <c r="CI156" s="214"/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4"/>
      <c r="CT156" s="214"/>
      <c r="CU156" s="214"/>
      <c r="CV156" s="214"/>
      <c r="CW156" s="214"/>
      <c r="CX156" s="214"/>
      <c r="CY156" s="214"/>
      <c r="CZ156" s="214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214"/>
      <c r="DS156" s="214"/>
    </row>
    <row r="157" spans="1:123" ht="12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</row>
    <row r="158" spans="1:123" ht="12" customHeight="1">
      <c r="A158" s="171" t="s">
        <v>5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67" t="s">
        <v>52</v>
      </c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  <c r="DD158" s="167"/>
      <c r="DE158" s="167"/>
      <c r="DF158" s="167"/>
      <c r="DG158" s="167"/>
      <c r="DH158" s="167"/>
      <c r="DI158" s="167"/>
      <c r="DJ158" s="167"/>
      <c r="DK158" s="167"/>
      <c r="DL158" s="167"/>
      <c r="DM158" s="167"/>
      <c r="DN158" s="167"/>
      <c r="DO158" s="167"/>
      <c r="DP158" s="167"/>
      <c r="DQ158" s="167"/>
      <c r="DR158" s="167"/>
      <c r="DS158" s="167"/>
    </row>
    <row r="159" ht="12" customHeight="1">
      <c r="A159" s="32" t="s">
        <v>174</v>
      </c>
    </row>
    <row r="161" spans="1:123" ht="34.5" customHeight="1">
      <c r="A161" s="133" t="s">
        <v>0</v>
      </c>
      <c r="B161" s="134"/>
      <c r="C161" s="134"/>
      <c r="D161" s="134"/>
      <c r="E161" s="134"/>
      <c r="F161" s="134"/>
      <c r="G161" s="135"/>
      <c r="H161" s="133" t="s">
        <v>8</v>
      </c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5"/>
      <c r="BD161" s="137" t="s">
        <v>46</v>
      </c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9"/>
      <c r="BT161" s="133" t="s">
        <v>166</v>
      </c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5"/>
      <c r="CJ161" s="137" t="s">
        <v>166</v>
      </c>
      <c r="CK161" s="138"/>
      <c r="CL161" s="138"/>
      <c r="CM161" s="138"/>
      <c r="CN161" s="138"/>
      <c r="CO161" s="138"/>
      <c r="CP161" s="138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9"/>
      <c r="DB161" s="133" t="s">
        <v>167</v>
      </c>
      <c r="DC161" s="134"/>
      <c r="DD161" s="134"/>
      <c r="DE161" s="134"/>
      <c r="DF161" s="134"/>
      <c r="DG161" s="134"/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134"/>
      <c r="DR161" s="134"/>
      <c r="DS161" s="135"/>
    </row>
    <row r="162" spans="1:123" ht="12" customHeight="1">
      <c r="A162" s="136">
        <v>1</v>
      </c>
      <c r="B162" s="136"/>
      <c r="C162" s="136"/>
      <c r="D162" s="136"/>
      <c r="E162" s="136"/>
      <c r="F162" s="136"/>
      <c r="G162" s="136"/>
      <c r="H162" s="136">
        <v>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43">
        <v>3</v>
      </c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5"/>
      <c r="BT162" s="136">
        <v>4</v>
      </c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43">
        <v>5</v>
      </c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5"/>
      <c r="DB162" s="137">
        <v>6</v>
      </c>
      <c r="DC162" s="138"/>
      <c r="DD162" s="138"/>
      <c r="DE162" s="138"/>
      <c r="DF162" s="138"/>
      <c r="DG162" s="138"/>
      <c r="DH162" s="138"/>
      <c r="DI162" s="138"/>
      <c r="DJ162" s="138"/>
      <c r="DK162" s="138"/>
      <c r="DL162" s="138"/>
      <c r="DM162" s="138"/>
      <c r="DN162" s="138"/>
      <c r="DO162" s="138"/>
      <c r="DP162" s="138"/>
      <c r="DQ162" s="138"/>
      <c r="DR162" s="138"/>
      <c r="DS162" s="139"/>
    </row>
    <row r="163" spans="1:123" ht="12" customHeight="1" hidden="1">
      <c r="A163" s="126"/>
      <c r="B163" s="126"/>
      <c r="C163" s="126"/>
      <c r="D163" s="126"/>
      <c r="E163" s="126"/>
      <c r="F163" s="126"/>
      <c r="G163" s="126"/>
      <c r="H163" s="127" t="s">
        <v>81</v>
      </c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8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3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152">
        <f>BD163*BT163</f>
        <v>0</v>
      </c>
      <c r="DC163" s="153"/>
      <c r="DD163" s="153"/>
      <c r="DE163" s="153"/>
      <c r="DF163" s="153"/>
      <c r="DG163" s="153"/>
      <c r="DH163" s="153"/>
      <c r="DI163" s="153"/>
      <c r="DJ163" s="153"/>
      <c r="DK163" s="153"/>
      <c r="DL163" s="153"/>
      <c r="DM163" s="153"/>
      <c r="DN163" s="153"/>
      <c r="DO163" s="153"/>
      <c r="DP163" s="153"/>
      <c r="DQ163" s="153"/>
      <c r="DR163" s="153"/>
      <c r="DS163" s="154"/>
    </row>
    <row r="164" spans="1:123" ht="12" customHeight="1" hidden="1">
      <c r="A164" s="126"/>
      <c r="B164" s="126"/>
      <c r="C164" s="126"/>
      <c r="D164" s="126"/>
      <c r="E164" s="126"/>
      <c r="F164" s="126"/>
      <c r="G164" s="126"/>
      <c r="H164" s="127" t="s">
        <v>82</v>
      </c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8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3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152">
        <f>BD164*BT164</f>
        <v>0</v>
      </c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4"/>
    </row>
    <row r="165" spans="1:123" ht="12" customHeight="1" hidden="1">
      <c r="A165" s="126"/>
      <c r="B165" s="126"/>
      <c r="C165" s="126"/>
      <c r="D165" s="126"/>
      <c r="E165" s="126"/>
      <c r="F165" s="126"/>
      <c r="G165" s="126"/>
      <c r="H165" s="127" t="s">
        <v>83</v>
      </c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8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30"/>
      <c r="BT165" s="140"/>
      <c r="BU165" s="140"/>
      <c r="BV165" s="140"/>
      <c r="BW165" s="140"/>
      <c r="BX165" s="140"/>
      <c r="BY165" s="140"/>
      <c r="BZ165" s="140"/>
      <c r="CA165" s="140"/>
      <c r="CB165" s="140"/>
      <c r="CC165" s="140"/>
      <c r="CD165" s="140"/>
      <c r="CE165" s="140"/>
      <c r="CF165" s="140"/>
      <c r="CG165" s="140"/>
      <c r="CH165" s="140"/>
      <c r="CI165" s="140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152">
        <f>BD165*BT165</f>
        <v>0</v>
      </c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4"/>
    </row>
    <row r="166" spans="1:123" ht="12" customHeight="1">
      <c r="A166" s="146" t="s">
        <v>14</v>
      </c>
      <c r="B166" s="147"/>
      <c r="C166" s="147"/>
      <c r="D166" s="147"/>
      <c r="E166" s="147"/>
      <c r="F166" s="147"/>
      <c r="G166" s="148"/>
      <c r="H166" s="149" t="s">
        <v>168</v>
      </c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1"/>
      <c r="BD166" s="128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30"/>
      <c r="BT166" s="128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30"/>
      <c r="CJ166" s="128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30"/>
      <c r="DB166" s="152">
        <v>41398.06</v>
      </c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4"/>
    </row>
    <row r="167" spans="1:123" ht="12" customHeight="1">
      <c r="A167" s="146" t="s">
        <v>18</v>
      </c>
      <c r="B167" s="147"/>
      <c r="C167" s="147"/>
      <c r="D167" s="147"/>
      <c r="E167" s="147"/>
      <c r="F167" s="147"/>
      <c r="G167" s="148"/>
      <c r="H167" s="149" t="s">
        <v>177</v>
      </c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1"/>
      <c r="BD167" s="128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30"/>
      <c r="BT167" s="128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30"/>
      <c r="CJ167" s="128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30"/>
      <c r="DB167" s="152">
        <v>106769</v>
      </c>
      <c r="DC167" s="153"/>
      <c r="DD167" s="153"/>
      <c r="DE167" s="153"/>
      <c r="DF167" s="153"/>
      <c r="DG167" s="153"/>
      <c r="DH167" s="153"/>
      <c r="DI167" s="153"/>
      <c r="DJ167" s="153"/>
      <c r="DK167" s="153"/>
      <c r="DL167" s="153"/>
      <c r="DM167" s="153"/>
      <c r="DN167" s="153"/>
      <c r="DO167" s="153"/>
      <c r="DP167" s="153"/>
      <c r="DQ167" s="153"/>
      <c r="DR167" s="153"/>
      <c r="DS167" s="154"/>
    </row>
    <row r="168" spans="1:123" ht="12" customHeight="1">
      <c r="A168" s="146" t="s">
        <v>24</v>
      </c>
      <c r="B168" s="147"/>
      <c r="C168" s="147"/>
      <c r="D168" s="147"/>
      <c r="E168" s="147"/>
      <c r="F168" s="147"/>
      <c r="G168" s="148"/>
      <c r="H168" s="149" t="s">
        <v>180</v>
      </c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1"/>
      <c r="BD168" s="128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30"/>
      <c r="BT168" s="128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30"/>
      <c r="CJ168" s="128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30"/>
      <c r="DB168" s="152">
        <v>3219.96</v>
      </c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4"/>
    </row>
    <row r="169" spans="1:123" ht="12" customHeight="1">
      <c r="A169" s="146" t="s">
        <v>54</v>
      </c>
      <c r="B169" s="147"/>
      <c r="C169" s="147"/>
      <c r="D169" s="147"/>
      <c r="E169" s="147"/>
      <c r="F169" s="147"/>
      <c r="G169" s="148"/>
      <c r="H169" s="149" t="s">
        <v>169</v>
      </c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1"/>
      <c r="BD169" s="128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30"/>
      <c r="BT169" s="128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30"/>
      <c r="CJ169" s="128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30"/>
      <c r="DB169" s="152">
        <v>686799.19</v>
      </c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4"/>
    </row>
    <row r="170" spans="1:123" ht="12" customHeight="1">
      <c r="A170" s="146" t="s">
        <v>56</v>
      </c>
      <c r="B170" s="147"/>
      <c r="C170" s="147"/>
      <c r="D170" s="147"/>
      <c r="E170" s="147"/>
      <c r="F170" s="147"/>
      <c r="G170" s="148"/>
      <c r="H170" s="149" t="s">
        <v>109</v>
      </c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1"/>
      <c r="BD170" s="128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30"/>
      <c r="BT170" s="128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30"/>
      <c r="CJ170" s="128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30"/>
      <c r="DB170" s="152">
        <v>0</v>
      </c>
      <c r="DC170" s="153"/>
      <c r="DD170" s="153"/>
      <c r="DE170" s="153"/>
      <c r="DF170" s="153"/>
      <c r="DG170" s="153"/>
      <c r="DH170" s="153"/>
      <c r="DI170" s="153"/>
      <c r="DJ170" s="153"/>
      <c r="DK170" s="153"/>
      <c r="DL170" s="153"/>
      <c r="DM170" s="153"/>
      <c r="DN170" s="153"/>
      <c r="DO170" s="153"/>
      <c r="DP170" s="153"/>
      <c r="DQ170" s="153"/>
      <c r="DR170" s="153"/>
      <c r="DS170" s="154"/>
    </row>
    <row r="171" spans="1:123" ht="27" customHeight="1">
      <c r="A171" s="146" t="s">
        <v>69</v>
      </c>
      <c r="B171" s="147"/>
      <c r="C171" s="147"/>
      <c r="D171" s="147"/>
      <c r="E171" s="147"/>
      <c r="F171" s="147"/>
      <c r="G171" s="148"/>
      <c r="H171" s="149" t="s">
        <v>170</v>
      </c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1"/>
      <c r="BD171" s="128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30"/>
      <c r="BT171" s="128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30"/>
      <c r="CJ171" s="128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30"/>
      <c r="DB171" s="152">
        <v>111840.8</v>
      </c>
      <c r="DC171" s="153"/>
      <c r="DD171" s="153"/>
      <c r="DE171" s="153"/>
      <c r="DF171" s="153"/>
      <c r="DG171" s="153"/>
      <c r="DH171" s="153"/>
      <c r="DI171" s="153"/>
      <c r="DJ171" s="153"/>
      <c r="DK171" s="153"/>
      <c r="DL171" s="153"/>
      <c r="DM171" s="153"/>
      <c r="DN171" s="153"/>
      <c r="DO171" s="153"/>
      <c r="DP171" s="153"/>
      <c r="DQ171" s="153"/>
      <c r="DR171" s="153"/>
      <c r="DS171" s="154"/>
    </row>
    <row r="172" spans="1:123" ht="25.5" customHeight="1">
      <c r="A172" s="146" t="s">
        <v>70</v>
      </c>
      <c r="B172" s="147"/>
      <c r="C172" s="147"/>
      <c r="D172" s="147"/>
      <c r="E172" s="147"/>
      <c r="F172" s="147"/>
      <c r="G172" s="148"/>
      <c r="H172" s="149" t="s">
        <v>171</v>
      </c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1"/>
      <c r="BD172" s="128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30"/>
      <c r="BT172" s="128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30"/>
      <c r="CJ172" s="128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30"/>
      <c r="DB172" s="152">
        <v>2364.3</v>
      </c>
      <c r="DC172" s="153"/>
      <c r="DD172" s="153"/>
      <c r="DE172" s="153"/>
      <c r="DF172" s="153"/>
      <c r="DG172" s="153"/>
      <c r="DH172" s="153"/>
      <c r="DI172" s="153"/>
      <c r="DJ172" s="153"/>
      <c r="DK172" s="153"/>
      <c r="DL172" s="153"/>
      <c r="DM172" s="153"/>
      <c r="DN172" s="153"/>
      <c r="DO172" s="153"/>
      <c r="DP172" s="153"/>
      <c r="DQ172" s="153"/>
      <c r="DR172" s="153"/>
      <c r="DS172" s="154"/>
    </row>
    <row r="173" spans="1:123" ht="12" customHeight="1" hidden="1">
      <c r="A173" s="146" t="s">
        <v>54</v>
      </c>
      <c r="B173" s="147"/>
      <c r="C173" s="147"/>
      <c r="D173" s="147"/>
      <c r="E173" s="147"/>
      <c r="F173" s="147"/>
      <c r="G173" s="148"/>
      <c r="H173" s="149" t="s">
        <v>112</v>
      </c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1"/>
      <c r="BD173" s="128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30"/>
      <c r="BT173" s="128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30"/>
      <c r="CJ173" s="128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30"/>
      <c r="DB173" s="152"/>
      <c r="DC173" s="153"/>
      <c r="DD173" s="153"/>
      <c r="DE173" s="153"/>
      <c r="DF173" s="153"/>
      <c r="DG173" s="153"/>
      <c r="DH173" s="153"/>
      <c r="DI173" s="153"/>
      <c r="DJ173" s="153"/>
      <c r="DK173" s="153"/>
      <c r="DL173" s="153"/>
      <c r="DM173" s="153"/>
      <c r="DN173" s="153"/>
      <c r="DO173" s="153"/>
      <c r="DP173" s="153"/>
      <c r="DQ173" s="153"/>
      <c r="DR173" s="153"/>
      <c r="DS173" s="154"/>
    </row>
    <row r="174" spans="1:123" ht="12" customHeight="1" hidden="1">
      <c r="A174" s="146" t="s">
        <v>69</v>
      </c>
      <c r="B174" s="147"/>
      <c r="C174" s="147"/>
      <c r="D174" s="147"/>
      <c r="E174" s="147"/>
      <c r="F174" s="147"/>
      <c r="G174" s="148"/>
      <c r="H174" s="149" t="s">
        <v>136</v>
      </c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1"/>
      <c r="BD174" s="128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30"/>
      <c r="BT174" s="128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30"/>
      <c r="CJ174" s="128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30"/>
      <c r="DB174" s="152"/>
      <c r="DC174" s="153"/>
      <c r="DD174" s="153"/>
      <c r="DE174" s="153"/>
      <c r="DF174" s="153"/>
      <c r="DG174" s="153"/>
      <c r="DH174" s="153"/>
      <c r="DI174" s="153"/>
      <c r="DJ174" s="153"/>
      <c r="DK174" s="153"/>
      <c r="DL174" s="153"/>
      <c r="DM174" s="153"/>
      <c r="DN174" s="153"/>
      <c r="DO174" s="153"/>
      <c r="DP174" s="153"/>
      <c r="DQ174" s="153"/>
      <c r="DR174" s="153"/>
      <c r="DS174" s="154"/>
    </row>
    <row r="175" spans="1:123" ht="12" customHeight="1" hidden="1">
      <c r="A175" s="146" t="s">
        <v>56</v>
      </c>
      <c r="B175" s="147"/>
      <c r="C175" s="147"/>
      <c r="D175" s="147"/>
      <c r="E175" s="147"/>
      <c r="F175" s="147"/>
      <c r="G175" s="148"/>
      <c r="H175" s="149" t="s">
        <v>108</v>
      </c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1"/>
      <c r="BD175" s="128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30"/>
      <c r="BT175" s="128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30"/>
      <c r="CJ175" s="128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30"/>
      <c r="DB175" s="152"/>
      <c r="DC175" s="153"/>
      <c r="DD175" s="153"/>
      <c r="DE175" s="153"/>
      <c r="DF175" s="153"/>
      <c r="DG175" s="153"/>
      <c r="DH175" s="153"/>
      <c r="DI175" s="153"/>
      <c r="DJ175" s="153"/>
      <c r="DK175" s="153"/>
      <c r="DL175" s="153"/>
      <c r="DM175" s="153"/>
      <c r="DN175" s="153"/>
      <c r="DO175" s="153"/>
      <c r="DP175" s="153"/>
      <c r="DQ175" s="153"/>
      <c r="DR175" s="153"/>
      <c r="DS175" s="154"/>
    </row>
    <row r="176" spans="1:123" ht="12" customHeight="1" hidden="1">
      <c r="A176" s="146" t="s">
        <v>69</v>
      </c>
      <c r="B176" s="147"/>
      <c r="C176" s="147"/>
      <c r="D176" s="147"/>
      <c r="E176" s="147"/>
      <c r="F176" s="147"/>
      <c r="G176" s="148"/>
      <c r="H176" s="149" t="s">
        <v>109</v>
      </c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1"/>
      <c r="BD176" s="128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30"/>
      <c r="BT176" s="128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30"/>
      <c r="CJ176" s="128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30"/>
      <c r="DB176" s="152"/>
      <c r="DC176" s="153"/>
      <c r="DD176" s="153"/>
      <c r="DE176" s="153"/>
      <c r="DF176" s="153"/>
      <c r="DG176" s="153"/>
      <c r="DH176" s="153"/>
      <c r="DI176" s="153"/>
      <c r="DJ176" s="153"/>
      <c r="DK176" s="153"/>
      <c r="DL176" s="153"/>
      <c r="DM176" s="153"/>
      <c r="DN176" s="153"/>
      <c r="DO176" s="153"/>
      <c r="DP176" s="153"/>
      <c r="DQ176" s="153"/>
      <c r="DR176" s="153"/>
      <c r="DS176" s="154"/>
    </row>
    <row r="177" spans="1:123" ht="12" customHeight="1" hidden="1">
      <c r="A177" s="172">
        <v>7</v>
      </c>
      <c r="B177" s="172"/>
      <c r="C177" s="172"/>
      <c r="D177" s="172"/>
      <c r="E177" s="172"/>
      <c r="F177" s="172"/>
      <c r="G177" s="173"/>
      <c r="H177" s="149" t="s">
        <v>110</v>
      </c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1"/>
      <c r="BD177" s="128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30"/>
      <c r="BT177" s="128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30"/>
      <c r="CJ177" s="128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30"/>
      <c r="DB177" s="152"/>
      <c r="DC177" s="153"/>
      <c r="DD177" s="153"/>
      <c r="DE177" s="153"/>
      <c r="DF177" s="153"/>
      <c r="DG177" s="153"/>
      <c r="DH177" s="153"/>
      <c r="DI177" s="153"/>
      <c r="DJ177" s="153"/>
      <c r="DK177" s="153"/>
      <c r="DL177" s="153"/>
      <c r="DM177" s="153"/>
      <c r="DN177" s="153"/>
      <c r="DO177" s="153"/>
      <c r="DP177" s="153"/>
      <c r="DQ177" s="153"/>
      <c r="DR177" s="153"/>
      <c r="DS177" s="154"/>
    </row>
    <row r="178" spans="1:123" ht="12" customHeight="1" hidden="1">
      <c r="A178" s="146" t="s">
        <v>72</v>
      </c>
      <c r="B178" s="147"/>
      <c r="C178" s="147"/>
      <c r="D178" s="147"/>
      <c r="E178" s="147"/>
      <c r="F178" s="147"/>
      <c r="G178" s="148"/>
      <c r="H178" s="149" t="s">
        <v>111</v>
      </c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1"/>
      <c r="BD178" s="128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30"/>
      <c r="BT178" s="128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30"/>
      <c r="CJ178" s="128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30"/>
      <c r="DB178" s="152"/>
      <c r="DC178" s="153"/>
      <c r="DD178" s="153"/>
      <c r="DE178" s="153"/>
      <c r="DF178" s="153"/>
      <c r="DG178" s="153"/>
      <c r="DH178" s="153"/>
      <c r="DI178" s="153"/>
      <c r="DJ178" s="153"/>
      <c r="DK178" s="153"/>
      <c r="DL178" s="153"/>
      <c r="DM178" s="153"/>
      <c r="DN178" s="153"/>
      <c r="DO178" s="153"/>
      <c r="DP178" s="153"/>
      <c r="DQ178" s="153"/>
      <c r="DR178" s="153"/>
      <c r="DS178" s="154"/>
    </row>
    <row r="179" spans="1:123" ht="12" customHeight="1">
      <c r="A179" s="126"/>
      <c r="B179" s="126"/>
      <c r="C179" s="126"/>
      <c r="D179" s="126"/>
      <c r="E179" s="126"/>
      <c r="F179" s="126"/>
      <c r="G179" s="126"/>
      <c r="H179" s="177" t="s">
        <v>2</v>
      </c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8"/>
      <c r="BD179" s="174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6"/>
      <c r="BT179" s="156" t="s">
        <v>3</v>
      </c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74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6"/>
      <c r="DB179" s="219">
        <f>SUM(DB166:DS178)</f>
        <v>952391.31</v>
      </c>
      <c r="DC179" s="220"/>
      <c r="DD179" s="220"/>
      <c r="DE179" s="220"/>
      <c r="DF179" s="220"/>
      <c r="DG179" s="220"/>
      <c r="DH179" s="220"/>
      <c r="DI179" s="220"/>
      <c r="DJ179" s="220"/>
      <c r="DK179" s="220"/>
      <c r="DL179" s="220"/>
      <c r="DM179" s="220"/>
      <c r="DN179" s="220"/>
      <c r="DO179" s="220"/>
      <c r="DP179" s="220"/>
      <c r="DQ179" s="220"/>
      <c r="DR179" s="220"/>
      <c r="DS179" s="221"/>
    </row>
    <row r="182" spans="1:105" ht="12" customHeight="1">
      <c r="A182" s="222" t="s">
        <v>113</v>
      </c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T182" s="222" t="s">
        <v>140</v>
      </c>
      <c r="BU182" s="222"/>
      <c r="BV182" s="222"/>
      <c r="BW182" s="222"/>
      <c r="BX182" s="222"/>
      <c r="BY182" s="222"/>
      <c r="BZ182" s="222"/>
      <c r="CA182" s="222"/>
      <c r="CB182" s="222"/>
      <c r="CC182" s="222"/>
      <c r="CD182" s="222"/>
      <c r="CE182" s="222"/>
      <c r="CF182" s="222"/>
      <c r="CG182" s="222"/>
      <c r="CH182" s="222"/>
      <c r="CI182" s="222"/>
      <c r="CJ182" s="222"/>
      <c r="CK182" s="222"/>
      <c r="CL182" s="222"/>
      <c r="CM182" s="222"/>
      <c r="CN182" s="222"/>
      <c r="CO182" s="222"/>
      <c r="CP182" s="222"/>
      <c r="CQ182" s="222"/>
      <c r="CR182" s="222"/>
      <c r="CS182" s="222"/>
      <c r="CT182" s="222"/>
      <c r="CU182" s="222"/>
      <c r="CV182" s="222"/>
      <c r="CW182" s="222"/>
      <c r="CX182" s="222"/>
      <c r="CY182" s="222"/>
      <c r="CZ182" s="222"/>
      <c r="DA182" s="222"/>
    </row>
    <row r="184" spans="1:105" ht="12" customHeight="1">
      <c r="A184" s="222" t="s">
        <v>178</v>
      </c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T184" s="222" t="s">
        <v>179</v>
      </c>
      <c r="BU184" s="222"/>
      <c r="BV184" s="222"/>
      <c r="BW184" s="222"/>
      <c r="BX184" s="222"/>
      <c r="BY184" s="222"/>
      <c r="BZ184" s="222"/>
      <c r="CA184" s="222"/>
      <c r="CB184" s="222"/>
      <c r="CC184" s="222"/>
      <c r="CD184" s="222"/>
      <c r="CE184" s="222"/>
      <c r="CF184" s="222"/>
      <c r="CG184" s="222"/>
      <c r="CH184" s="222"/>
      <c r="CI184" s="222"/>
      <c r="CJ184" s="222"/>
      <c r="CK184" s="222"/>
      <c r="CL184" s="222"/>
      <c r="CM184" s="222"/>
      <c r="CN184" s="222"/>
      <c r="CO184" s="222"/>
      <c r="CP184" s="222"/>
      <c r="CQ184" s="222"/>
      <c r="CR184" s="222"/>
      <c r="CS184" s="222"/>
      <c r="CT184" s="222"/>
      <c r="CU184" s="222"/>
      <c r="CV184" s="222"/>
      <c r="CW184" s="222"/>
      <c r="CX184" s="222"/>
      <c r="CY184" s="222"/>
      <c r="CZ184" s="222"/>
      <c r="DA184" s="222"/>
    </row>
  </sheetData>
  <sheetProtection/>
  <mergeCells count="555">
    <mergeCell ref="DB168:DS168"/>
    <mergeCell ref="BT150:DA150"/>
    <mergeCell ref="DB150:DS150"/>
    <mergeCell ref="DB133:DS133"/>
    <mergeCell ref="DB132:DS132"/>
    <mergeCell ref="BT172:CI172"/>
    <mergeCell ref="BT173:CI173"/>
    <mergeCell ref="CJ171:DA171"/>
    <mergeCell ref="DE23:DS24"/>
    <mergeCell ref="DB130:DS130"/>
    <mergeCell ref="DB131:DS131"/>
    <mergeCell ref="CE81:DS81"/>
    <mergeCell ref="BT119:DA119"/>
    <mergeCell ref="BT120:DA120"/>
    <mergeCell ref="BT121:DA121"/>
    <mergeCell ref="A174:G174"/>
    <mergeCell ref="H174:BC174"/>
    <mergeCell ref="BD174:BS174"/>
    <mergeCell ref="BT174:CI174"/>
    <mergeCell ref="CJ174:DA174"/>
    <mergeCell ref="BD173:BS173"/>
    <mergeCell ref="H24:BV24"/>
    <mergeCell ref="H25:BV25"/>
    <mergeCell ref="BW25:DD25"/>
    <mergeCell ref="BT154:DA154"/>
    <mergeCell ref="H132:BC132"/>
    <mergeCell ref="BD132:BS132"/>
    <mergeCell ref="BT132:DA132"/>
    <mergeCell ref="BT122:DA122"/>
    <mergeCell ref="BT123:DA123"/>
    <mergeCell ref="BW30:DD30"/>
    <mergeCell ref="A16:F16"/>
    <mergeCell ref="H153:BS153"/>
    <mergeCell ref="BT152:DA152"/>
    <mergeCell ref="A131:G131"/>
    <mergeCell ref="BT124:DA124"/>
    <mergeCell ref="BT125:DA125"/>
    <mergeCell ref="A150:G150"/>
    <mergeCell ref="A145:G145"/>
    <mergeCell ref="H145:BS145"/>
    <mergeCell ref="G16:BV16"/>
    <mergeCell ref="A184:BC184"/>
    <mergeCell ref="A182:BC182"/>
    <mergeCell ref="BT184:DA184"/>
    <mergeCell ref="BT182:DA182"/>
    <mergeCell ref="CJ178:DA178"/>
    <mergeCell ref="CJ179:DA179"/>
    <mergeCell ref="A179:G179"/>
    <mergeCell ref="H179:BC179"/>
    <mergeCell ref="BD179:BS179"/>
    <mergeCell ref="BT179:CI179"/>
    <mergeCell ref="A152:G152"/>
    <mergeCell ref="H150:BS150"/>
    <mergeCell ref="H151:BS151"/>
    <mergeCell ref="H152:BS152"/>
    <mergeCell ref="BT130:DA130"/>
    <mergeCell ref="BT131:DA131"/>
    <mergeCell ref="A133:G133"/>
    <mergeCell ref="H140:BS140"/>
    <mergeCell ref="BT140:CI140"/>
    <mergeCell ref="BT139:DA139"/>
    <mergeCell ref="DB172:DS172"/>
    <mergeCell ref="DB173:DS173"/>
    <mergeCell ref="CJ161:DA161"/>
    <mergeCell ref="CJ162:DA162"/>
    <mergeCell ref="CJ166:DA166"/>
    <mergeCell ref="DB162:DS162"/>
    <mergeCell ref="CJ173:DA173"/>
    <mergeCell ref="DB170:DS170"/>
    <mergeCell ref="CJ170:DA170"/>
    <mergeCell ref="CJ168:DA168"/>
    <mergeCell ref="DB175:DS175"/>
    <mergeCell ref="DB171:DS171"/>
    <mergeCell ref="DB174:DS174"/>
    <mergeCell ref="CJ172:DA172"/>
    <mergeCell ref="DB151:DS151"/>
    <mergeCell ref="DB163:DS163"/>
    <mergeCell ref="DB166:DS166"/>
    <mergeCell ref="DB167:DS167"/>
    <mergeCell ref="DB169:DS169"/>
    <mergeCell ref="BT153:DA153"/>
    <mergeCell ref="DB153:DS153"/>
    <mergeCell ref="CJ167:DA167"/>
    <mergeCell ref="CJ169:DA169"/>
    <mergeCell ref="DB165:DS165"/>
    <mergeCell ref="DB164:DS164"/>
    <mergeCell ref="AP158:DS158"/>
    <mergeCell ref="BD163:BS163"/>
    <mergeCell ref="BT165:CI165"/>
    <mergeCell ref="BD161:BS161"/>
    <mergeCell ref="H163:BC163"/>
    <mergeCell ref="BT43:DA43"/>
    <mergeCell ref="DB46:DS46"/>
    <mergeCell ref="X52:DS52"/>
    <mergeCell ref="H46:BC46"/>
    <mergeCell ref="BD46:BS46"/>
    <mergeCell ref="BD44:BS44"/>
    <mergeCell ref="DB44:DS44"/>
    <mergeCell ref="BT44:DA44"/>
    <mergeCell ref="BT46:DA46"/>
    <mergeCell ref="A50:DS50"/>
    <mergeCell ref="A156:DS156"/>
    <mergeCell ref="DB144:DS144"/>
    <mergeCell ref="A143:G143"/>
    <mergeCell ref="DB146:DS146"/>
    <mergeCell ref="DB152:DS152"/>
    <mergeCell ref="BT146:DA146"/>
    <mergeCell ref="BT149:DA149"/>
    <mergeCell ref="A149:G149"/>
    <mergeCell ref="A154:G154"/>
    <mergeCell ref="DB154:DS154"/>
    <mergeCell ref="A161:G161"/>
    <mergeCell ref="A138:G138"/>
    <mergeCell ref="H138:BC138"/>
    <mergeCell ref="BD138:BS138"/>
    <mergeCell ref="BT171:CI171"/>
    <mergeCell ref="A162:G162"/>
    <mergeCell ref="BT163:CI163"/>
    <mergeCell ref="BT161:CI161"/>
    <mergeCell ref="H162:BC162"/>
    <mergeCell ref="H161:BC161"/>
    <mergeCell ref="BT164:CI164"/>
    <mergeCell ref="BT162:CI162"/>
    <mergeCell ref="BD162:BS162"/>
    <mergeCell ref="DB179:DS179"/>
    <mergeCell ref="DB138:DS138"/>
    <mergeCell ref="DB140:DS140"/>
    <mergeCell ref="DB145:DS145"/>
    <mergeCell ref="DB139:DS139"/>
    <mergeCell ref="DB147:DS147"/>
    <mergeCell ref="DB141:DS141"/>
    <mergeCell ref="DB176:DS176"/>
    <mergeCell ref="DB161:DS161"/>
    <mergeCell ref="DB143:DS143"/>
    <mergeCell ref="DB129:DS129"/>
    <mergeCell ref="A128:G128"/>
    <mergeCell ref="H128:BC128"/>
    <mergeCell ref="BD128:BS128"/>
    <mergeCell ref="BT128:CI128"/>
    <mergeCell ref="DB128:DS128"/>
    <mergeCell ref="A129:G129"/>
    <mergeCell ref="DB127:DS127"/>
    <mergeCell ref="A126:G126"/>
    <mergeCell ref="H126:BC126"/>
    <mergeCell ref="BD126:BS126"/>
    <mergeCell ref="BT126:CI126"/>
    <mergeCell ref="DB126:DS126"/>
    <mergeCell ref="A121:G121"/>
    <mergeCell ref="H43:BC43"/>
    <mergeCell ref="BD43:BS43"/>
    <mergeCell ref="A6:F6"/>
    <mergeCell ref="A5:F5"/>
    <mergeCell ref="G5:AD5"/>
    <mergeCell ref="AE5:AY5"/>
    <mergeCell ref="AZ5:BQ5"/>
    <mergeCell ref="A46:G46"/>
    <mergeCell ref="A43:G43"/>
    <mergeCell ref="A13:AO13"/>
    <mergeCell ref="DB42:DS42"/>
    <mergeCell ref="AP13:DS13"/>
    <mergeCell ref="X37:DS37"/>
    <mergeCell ref="A42:G42"/>
    <mergeCell ref="H42:BC42"/>
    <mergeCell ref="G15:BV15"/>
    <mergeCell ref="BW15:DD15"/>
    <mergeCell ref="DE15:DS15"/>
    <mergeCell ref="A25:F25"/>
    <mergeCell ref="A33:DS33"/>
    <mergeCell ref="A10:DS10"/>
    <mergeCell ref="DE17:DS17"/>
    <mergeCell ref="A30:F30"/>
    <mergeCell ref="DE30:DS30"/>
    <mergeCell ref="BW18:DD19"/>
    <mergeCell ref="DE18:DS19"/>
    <mergeCell ref="H19:BV19"/>
    <mergeCell ref="A15:F15"/>
    <mergeCell ref="X12:DS12"/>
    <mergeCell ref="A122:G122"/>
    <mergeCell ref="A49:DS49"/>
    <mergeCell ref="A31:F31"/>
    <mergeCell ref="G31:BV31"/>
    <mergeCell ref="DE31:DS31"/>
    <mergeCell ref="BT177:CI177"/>
    <mergeCell ref="H120:BC120"/>
    <mergeCell ref="BD129:BS129"/>
    <mergeCell ref="DB122:DS122"/>
    <mergeCell ref="A44:G44"/>
    <mergeCell ref="DB43:DS43"/>
    <mergeCell ref="H44:BC44"/>
    <mergeCell ref="H122:BC122"/>
    <mergeCell ref="DE16:DS16"/>
    <mergeCell ref="BD42:BS42"/>
    <mergeCell ref="BW28:DD28"/>
    <mergeCell ref="A39:AO39"/>
    <mergeCell ref="AP39:DS39"/>
    <mergeCell ref="G30:BV30"/>
    <mergeCell ref="H18:BV18"/>
    <mergeCell ref="A17:F17"/>
    <mergeCell ref="BW16:DD16"/>
    <mergeCell ref="DE22:DS22"/>
    <mergeCell ref="A23:F24"/>
    <mergeCell ref="H23:BV23"/>
    <mergeCell ref="BW23:DD24"/>
    <mergeCell ref="H17:BV17"/>
    <mergeCell ref="BW17:DD17"/>
    <mergeCell ref="A20:F20"/>
    <mergeCell ref="H20:BV20"/>
    <mergeCell ref="BW20:DD20"/>
    <mergeCell ref="A18:F19"/>
    <mergeCell ref="BW29:DD29"/>
    <mergeCell ref="DE29:DS29"/>
    <mergeCell ref="DE20:DS20"/>
    <mergeCell ref="A21:F21"/>
    <mergeCell ref="H21:BV21"/>
    <mergeCell ref="BW21:DD21"/>
    <mergeCell ref="DE21:DS21"/>
    <mergeCell ref="A22:F22"/>
    <mergeCell ref="H22:BV22"/>
    <mergeCell ref="BW22:DD22"/>
    <mergeCell ref="H28:BV28"/>
    <mergeCell ref="BW31:DD31"/>
    <mergeCell ref="A35:DS35"/>
    <mergeCell ref="DE26:DS26"/>
    <mergeCell ref="DE27:DS27"/>
    <mergeCell ref="A29:F29"/>
    <mergeCell ref="A28:F28"/>
    <mergeCell ref="A27:F27"/>
    <mergeCell ref="DE28:DS28"/>
    <mergeCell ref="H29:BV29"/>
    <mergeCell ref="BT56:CD56"/>
    <mergeCell ref="CE56:DS56"/>
    <mergeCell ref="A57:G57"/>
    <mergeCell ref="DE25:DS25"/>
    <mergeCell ref="A26:F26"/>
    <mergeCell ref="H26:BV26"/>
    <mergeCell ref="BW26:DD26"/>
    <mergeCell ref="BT42:DA42"/>
    <mergeCell ref="H27:BV27"/>
    <mergeCell ref="BW27:DD27"/>
    <mergeCell ref="A67:G67"/>
    <mergeCell ref="H67:BC67"/>
    <mergeCell ref="BD59:BS59"/>
    <mergeCell ref="CE58:DS58"/>
    <mergeCell ref="A58:G58"/>
    <mergeCell ref="H58:BC58"/>
    <mergeCell ref="BD58:BS58"/>
    <mergeCell ref="BT58:CD58"/>
    <mergeCell ref="BD68:BZ68"/>
    <mergeCell ref="A54:AO54"/>
    <mergeCell ref="AP54:DS54"/>
    <mergeCell ref="A56:G56"/>
    <mergeCell ref="H56:BC56"/>
    <mergeCell ref="BD56:BS56"/>
    <mergeCell ref="H57:BC57"/>
    <mergeCell ref="BD57:BS57"/>
    <mergeCell ref="X63:DS63"/>
    <mergeCell ref="A65:AO65"/>
    <mergeCell ref="BT57:CD57"/>
    <mergeCell ref="CE57:DS57"/>
    <mergeCell ref="BF93:BU93"/>
    <mergeCell ref="A93:G93"/>
    <mergeCell ref="H93:AO93"/>
    <mergeCell ref="BT59:CD59"/>
    <mergeCell ref="AP65:DS65"/>
    <mergeCell ref="A61:DS61"/>
    <mergeCell ref="A59:G59"/>
    <mergeCell ref="H59:BC59"/>
    <mergeCell ref="CE59:DS59"/>
    <mergeCell ref="DT93:EI93"/>
    <mergeCell ref="DT94:EI94"/>
    <mergeCell ref="AP94:BE94"/>
    <mergeCell ref="BF94:BU94"/>
    <mergeCell ref="DT92:EI92"/>
    <mergeCell ref="H82:BC82"/>
    <mergeCell ref="A84:DS84"/>
    <mergeCell ref="H94:AO94"/>
    <mergeCell ref="A88:AO88"/>
    <mergeCell ref="A92:G92"/>
    <mergeCell ref="H92:AO92"/>
    <mergeCell ref="AP92:BE92"/>
    <mergeCell ref="DT95:EI95"/>
    <mergeCell ref="BV93:DC93"/>
    <mergeCell ref="DD93:DS93"/>
    <mergeCell ref="DD92:DS92"/>
    <mergeCell ref="BF92:BU92"/>
    <mergeCell ref="DT97:EI97"/>
    <mergeCell ref="A99:DS99"/>
    <mergeCell ref="A104:G104"/>
    <mergeCell ref="A102:AO102"/>
    <mergeCell ref="AP102:DS102"/>
    <mergeCell ref="A95:G95"/>
    <mergeCell ref="DD104:DS104"/>
    <mergeCell ref="AP106:BE106"/>
    <mergeCell ref="BV106:DC106"/>
    <mergeCell ref="DD95:DS95"/>
    <mergeCell ref="DT96:EI96"/>
    <mergeCell ref="BV97:DC97"/>
    <mergeCell ref="H96:AO96"/>
    <mergeCell ref="DD97:DS97"/>
    <mergeCell ref="AP95:BE95"/>
    <mergeCell ref="DD96:DS96"/>
    <mergeCell ref="BF96:BU96"/>
    <mergeCell ref="AP107:BE107"/>
    <mergeCell ref="BF107:BU107"/>
    <mergeCell ref="BV107:DC107"/>
    <mergeCell ref="DD107:DS107"/>
    <mergeCell ref="BF105:BU105"/>
    <mergeCell ref="A106:G106"/>
    <mergeCell ref="H105:AO105"/>
    <mergeCell ref="AP105:BE105"/>
    <mergeCell ref="BV105:DC105"/>
    <mergeCell ref="H106:AO106"/>
    <mergeCell ref="H121:BC121"/>
    <mergeCell ref="BD121:BS121"/>
    <mergeCell ref="BV109:DC109"/>
    <mergeCell ref="DD109:DS109"/>
    <mergeCell ref="A107:G107"/>
    <mergeCell ref="H107:AO107"/>
    <mergeCell ref="A109:G109"/>
    <mergeCell ref="H109:AO109"/>
    <mergeCell ref="AP109:BE109"/>
    <mergeCell ref="BF109:BU109"/>
    <mergeCell ref="DB118:DS118"/>
    <mergeCell ref="DB120:DS120"/>
    <mergeCell ref="BT118:DA118"/>
    <mergeCell ref="DB119:DS119"/>
    <mergeCell ref="A119:G119"/>
    <mergeCell ref="H119:BC119"/>
    <mergeCell ref="BD119:BS119"/>
    <mergeCell ref="A120:G120"/>
    <mergeCell ref="BD120:BS120"/>
    <mergeCell ref="A118:G118"/>
    <mergeCell ref="BD125:BS125"/>
    <mergeCell ref="DB125:DS125"/>
    <mergeCell ref="A123:G123"/>
    <mergeCell ref="H123:BC123"/>
    <mergeCell ref="BD123:BS123"/>
    <mergeCell ref="DB123:DS123"/>
    <mergeCell ref="A124:G124"/>
    <mergeCell ref="DB121:DS121"/>
    <mergeCell ref="BD122:BS122"/>
    <mergeCell ref="H127:BC127"/>
    <mergeCell ref="BD127:BS127"/>
    <mergeCell ref="BT127:CI127"/>
    <mergeCell ref="BT129:DA129"/>
    <mergeCell ref="H124:BC124"/>
    <mergeCell ref="BD124:BS124"/>
    <mergeCell ref="H129:BC129"/>
    <mergeCell ref="DB124:DS124"/>
    <mergeCell ref="A112:DS112"/>
    <mergeCell ref="A117:G117"/>
    <mergeCell ref="H117:BC117"/>
    <mergeCell ref="BD117:BS117"/>
    <mergeCell ref="DB117:DS117"/>
    <mergeCell ref="A115:AO115"/>
    <mergeCell ref="AP115:DS115"/>
    <mergeCell ref="X113:DS113"/>
    <mergeCell ref="BT117:DA117"/>
    <mergeCell ref="H118:BC118"/>
    <mergeCell ref="BD118:BS118"/>
    <mergeCell ref="BD133:BS133"/>
    <mergeCell ref="A125:G125"/>
    <mergeCell ref="H125:BC125"/>
    <mergeCell ref="BT133:DA133"/>
    <mergeCell ref="BD130:BS130"/>
    <mergeCell ref="H133:BC133"/>
    <mergeCell ref="BD131:BS131"/>
    <mergeCell ref="A127:G127"/>
    <mergeCell ref="A163:G163"/>
    <mergeCell ref="A141:G141"/>
    <mergeCell ref="H143:BS143"/>
    <mergeCell ref="A177:G177"/>
    <mergeCell ref="H177:BC177"/>
    <mergeCell ref="BD177:BS177"/>
    <mergeCell ref="A165:G165"/>
    <mergeCell ref="H165:BC165"/>
    <mergeCell ref="BD165:BS165"/>
    <mergeCell ref="H164:BC164"/>
    <mergeCell ref="H149:BS149"/>
    <mergeCell ref="H146:BS146"/>
    <mergeCell ref="DB149:DS149"/>
    <mergeCell ref="H141:BS141"/>
    <mergeCell ref="H144:BS144"/>
    <mergeCell ref="H148:BS148"/>
    <mergeCell ref="H147:BS147"/>
    <mergeCell ref="DB148:DS148"/>
    <mergeCell ref="A147:G147"/>
    <mergeCell ref="A136:AO136"/>
    <mergeCell ref="AP136:DS136"/>
    <mergeCell ref="H139:BS139"/>
    <mergeCell ref="DB142:DS142"/>
    <mergeCell ref="BT144:CI144"/>
    <mergeCell ref="BD164:BS164"/>
    <mergeCell ref="H154:BS154"/>
    <mergeCell ref="A158:AO158"/>
    <mergeCell ref="A151:G151"/>
    <mergeCell ref="BF106:BU106"/>
    <mergeCell ref="BT78:CD78"/>
    <mergeCell ref="A94:G94"/>
    <mergeCell ref="BF95:BU95"/>
    <mergeCell ref="AP93:BE93"/>
    <mergeCell ref="BV92:DC92"/>
    <mergeCell ref="DD105:DS105"/>
    <mergeCell ref="H95:AO95"/>
    <mergeCell ref="AP96:BE96"/>
    <mergeCell ref="A90:DS90"/>
    <mergeCell ref="BV95:DC95"/>
    <mergeCell ref="A82:G82"/>
    <mergeCell ref="A96:G96"/>
    <mergeCell ref="AP88:DS88"/>
    <mergeCell ref="A105:G105"/>
    <mergeCell ref="A97:G97"/>
    <mergeCell ref="A79:G79"/>
    <mergeCell ref="H79:BC79"/>
    <mergeCell ref="CE79:DS79"/>
    <mergeCell ref="BT82:CD82"/>
    <mergeCell ref="CE82:DS82"/>
    <mergeCell ref="CE78:DS78"/>
    <mergeCell ref="A81:G81"/>
    <mergeCell ref="H81:BC81"/>
    <mergeCell ref="BD81:BS81"/>
    <mergeCell ref="CE80:DS80"/>
    <mergeCell ref="BT80:CD80"/>
    <mergeCell ref="H104:AO104"/>
    <mergeCell ref="AP104:BE104"/>
    <mergeCell ref="BV104:DC104"/>
    <mergeCell ref="BV96:DC96"/>
    <mergeCell ref="H97:AO97"/>
    <mergeCell ref="AP97:BE97"/>
    <mergeCell ref="BF97:BU97"/>
    <mergeCell ref="BV94:DC94"/>
    <mergeCell ref="BT81:CD81"/>
    <mergeCell ref="A70:G70"/>
    <mergeCell ref="X74:DS74"/>
    <mergeCell ref="H69:BC69"/>
    <mergeCell ref="BD69:BZ69"/>
    <mergeCell ref="AP76:DS76"/>
    <mergeCell ref="A80:G80"/>
    <mergeCell ref="H80:BC80"/>
    <mergeCell ref="BD80:BS80"/>
    <mergeCell ref="BT79:CD79"/>
    <mergeCell ref="BD79:BS79"/>
    <mergeCell ref="BT151:DA151"/>
    <mergeCell ref="DD108:DS108"/>
    <mergeCell ref="DD106:DS106"/>
    <mergeCell ref="H70:BC70"/>
    <mergeCell ref="BD70:BZ70"/>
    <mergeCell ref="BF104:BU104"/>
    <mergeCell ref="BD82:BS82"/>
    <mergeCell ref="DD94:DS94"/>
    <mergeCell ref="A76:AO76"/>
    <mergeCell ref="A78:G78"/>
    <mergeCell ref="H170:BC170"/>
    <mergeCell ref="A167:G167"/>
    <mergeCell ref="A108:G108"/>
    <mergeCell ref="H108:AO108"/>
    <mergeCell ref="AP108:BE108"/>
    <mergeCell ref="BF108:BU108"/>
    <mergeCell ref="A164:G164"/>
    <mergeCell ref="A153:G153"/>
    <mergeCell ref="A146:G146"/>
    <mergeCell ref="A144:G144"/>
    <mergeCell ref="A166:G166"/>
    <mergeCell ref="H166:BC166"/>
    <mergeCell ref="BD166:BS166"/>
    <mergeCell ref="BT166:CI166"/>
    <mergeCell ref="BT167:CI167"/>
    <mergeCell ref="H169:BC169"/>
    <mergeCell ref="A168:G168"/>
    <mergeCell ref="BT169:CI169"/>
    <mergeCell ref="BD168:BS168"/>
    <mergeCell ref="BT168:CI168"/>
    <mergeCell ref="H171:BC171"/>
    <mergeCell ref="BD171:BS171"/>
    <mergeCell ref="A172:G172"/>
    <mergeCell ref="A173:G173"/>
    <mergeCell ref="H172:BC172"/>
    <mergeCell ref="H173:BC173"/>
    <mergeCell ref="BD172:BS172"/>
    <mergeCell ref="CJ175:DA175"/>
    <mergeCell ref="CJ176:DA176"/>
    <mergeCell ref="CJ177:DA177"/>
    <mergeCell ref="H175:BC175"/>
    <mergeCell ref="BD175:BS175"/>
    <mergeCell ref="BT175:CI175"/>
    <mergeCell ref="BT170:CI170"/>
    <mergeCell ref="DB178:DS178"/>
    <mergeCell ref="A176:G176"/>
    <mergeCell ref="H176:BC176"/>
    <mergeCell ref="BD176:BS176"/>
    <mergeCell ref="BT176:CI176"/>
    <mergeCell ref="A178:G178"/>
    <mergeCell ref="H178:BC178"/>
    <mergeCell ref="BT178:CI178"/>
    <mergeCell ref="DB177:DS177"/>
    <mergeCell ref="BD178:BS178"/>
    <mergeCell ref="H167:BC167"/>
    <mergeCell ref="BD167:BS167"/>
    <mergeCell ref="A169:G169"/>
    <mergeCell ref="A170:G170"/>
    <mergeCell ref="A175:G175"/>
    <mergeCell ref="BD169:BS169"/>
    <mergeCell ref="BD170:BS170"/>
    <mergeCell ref="H168:BC168"/>
    <mergeCell ref="A171:G171"/>
    <mergeCell ref="A148:G148"/>
    <mergeCell ref="A139:G139"/>
    <mergeCell ref="BT138:DA138"/>
    <mergeCell ref="BT148:DA148"/>
    <mergeCell ref="BT142:DA142"/>
    <mergeCell ref="BT143:DA143"/>
    <mergeCell ref="BT147:DA147"/>
    <mergeCell ref="BT145:CI145"/>
    <mergeCell ref="A142:G142"/>
    <mergeCell ref="H142:BS142"/>
    <mergeCell ref="H68:BC68"/>
    <mergeCell ref="A140:G140"/>
    <mergeCell ref="A130:G130"/>
    <mergeCell ref="H130:BC130"/>
    <mergeCell ref="H131:BC131"/>
    <mergeCell ref="DB9:DQ9"/>
    <mergeCell ref="BV108:DC108"/>
    <mergeCell ref="A69:G69"/>
    <mergeCell ref="H78:BC78"/>
    <mergeCell ref="BD78:BS78"/>
    <mergeCell ref="A3:EX3"/>
    <mergeCell ref="BR5:DA5"/>
    <mergeCell ref="DB5:DQ5"/>
    <mergeCell ref="BR6:DA6"/>
    <mergeCell ref="DB6:DQ6"/>
    <mergeCell ref="A7:AD7"/>
    <mergeCell ref="AE7:DQ7"/>
    <mergeCell ref="G6:AD6"/>
    <mergeCell ref="AE6:AY6"/>
    <mergeCell ref="AZ6:BQ6"/>
    <mergeCell ref="G8:AY8"/>
    <mergeCell ref="BR8:DA8"/>
    <mergeCell ref="DB8:DQ8"/>
    <mergeCell ref="A9:F9"/>
    <mergeCell ref="G9:AD9"/>
    <mergeCell ref="AE9:AY9"/>
    <mergeCell ref="AZ9:BQ9"/>
    <mergeCell ref="BR9:DA9"/>
    <mergeCell ref="AZ8:BQ8"/>
    <mergeCell ref="A8:F8"/>
    <mergeCell ref="A45:G45"/>
    <mergeCell ref="H45:BC45"/>
    <mergeCell ref="BD45:BS45"/>
    <mergeCell ref="BT45:DA45"/>
    <mergeCell ref="DB45:DS45"/>
    <mergeCell ref="BT141:DA141"/>
    <mergeCell ref="A135:DS135"/>
    <mergeCell ref="A72:DS72"/>
    <mergeCell ref="BD67:BZ67"/>
    <mergeCell ref="A68:G68"/>
  </mergeCells>
  <printOptions/>
  <pageMargins left="0.7874015748031497" right="0.5118110236220472" top="0.5905511811023623" bottom="0.3937007874015748" header="0.1968503937007874" footer="0.1968503937007874"/>
  <pageSetup fitToHeight="4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3" max="1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V13"/>
  <sheetViews>
    <sheetView tabSelected="1" zoomScalePageLayoutView="0" workbookViewId="0" topLeftCell="A1">
      <selection activeCell="A7" sqref="A7:IV7"/>
    </sheetView>
  </sheetViews>
  <sheetFormatPr defaultColWidth="1.12109375" defaultRowHeight="12.75"/>
  <cols>
    <col min="1" max="99" width="1.12109375" style="11" customWidth="1"/>
    <col min="100" max="100" width="6.375" style="11" customWidth="1"/>
    <col min="101" max="16384" width="1.12109375" style="11" customWidth="1"/>
  </cols>
  <sheetData>
    <row r="2" ht="15" customHeight="1">
      <c r="B2" s="12" t="s">
        <v>139</v>
      </c>
    </row>
    <row r="3" spans="1:100" ht="36.75" customHeight="1">
      <c r="A3" s="242" t="s">
        <v>114</v>
      </c>
      <c r="B3" s="230"/>
      <c r="C3" s="231"/>
      <c r="D3" s="242" t="s">
        <v>91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1"/>
      <c r="AE3" s="242" t="s">
        <v>92</v>
      </c>
      <c r="AF3" s="230"/>
      <c r="AG3" s="230"/>
      <c r="AH3" s="230"/>
      <c r="AI3" s="230"/>
      <c r="AJ3" s="231"/>
      <c r="AK3" s="243" t="s">
        <v>93</v>
      </c>
      <c r="AL3" s="235"/>
      <c r="AM3" s="235"/>
      <c r="AN3" s="235"/>
      <c r="AO3" s="235"/>
      <c r="AP3" s="235"/>
      <c r="AQ3" s="235"/>
      <c r="AR3" s="235"/>
      <c r="AS3" s="243" t="s">
        <v>94</v>
      </c>
      <c r="AT3" s="235"/>
      <c r="AU3" s="235"/>
      <c r="AV3" s="235"/>
      <c r="AW3" s="235"/>
      <c r="AX3" s="235"/>
      <c r="AY3" s="235"/>
      <c r="AZ3" s="235"/>
      <c r="BA3" s="239" t="s">
        <v>95</v>
      </c>
      <c r="BB3" s="102"/>
      <c r="BC3" s="102"/>
      <c r="BD3" s="102"/>
      <c r="BE3" s="102"/>
      <c r="BF3" s="102"/>
      <c r="BG3" s="102"/>
      <c r="BH3" s="103"/>
      <c r="BI3" s="239" t="s">
        <v>96</v>
      </c>
      <c r="BJ3" s="102"/>
      <c r="BK3" s="102"/>
      <c r="BL3" s="102"/>
      <c r="BM3" s="102"/>
      <c r="BN3" s="102"/>
      <c r="BO3" s="102"/>
      <c r="BP3" s="103"/>
      <c r="BQ3" s="239" t="s">
        <v>97</v>
      </c>
      <c r="BR3" s="102"/>
      <c r="BS3" s="102"/>
      <c r="BT3" s="102"/>
      <c r="BU3" s="102"/>
      <c r="BV3" s="102"/>
      <c r="BW3" s="102"/>
      <c r="BX3" s="103"/>
      <c r="BY3" s="242" t="s">
        <v>132</v>
      </c>
      <c r="BZ3" s="244"/>
      <c r="CA3" s="244"/>
      <c r="CB3" s="244"/>
      <c r="CC3" s="244"/>
      <c r="CD3" s="244"/>
      <c r="CE3" s="244"/>
      <c r="CF3" s="245"/>
      <c r="CG3" s="242"/>
      <c r="CH3" s="230"/>
      <c r="CI3" s="230"/>
      <c r="CJ3" s="230"/>
      <c r="CK3" s="230"/>
      <c r="CL3" s="230"/>
      <c r="CM3" s="230"/>
      <c r="CN3" s="231"/>
      <c r="CO3" s="242" t="s">
        <v>98</v>
      </c>
      <c r="CP3" s="230"/>
      <c r="CQ3" s="230"/>
      <c r="CR3" s="230"/>
      <c r="CS3" s="230"/>
      <c r="CT3" s="230"/>
      <c r="CU3" s="230"/>
      <c r="CV3" s="231"/>
    </row>
    <row r="4" spans="1:100" ht="56.25" customHeight="1">
      <c r="A4" s="229">
        <v>1</v>
      </c>
      <c r="B4" s="230"/>
      <c r="C4" s="231"/>
      <c r="D4" s="232" t="s">
        <v>99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1"/>
      <c r="AE4" s="229" t="s">
        <v>100</v>
      </c>
      <c r="AF4" s="230"/>
      <c r="AG4" s="230"/>
      <c r="AH4" s="230"/>
      <c r="AI4" s="230"/>
      <c r="AJ4" s="231"/>
      <c r="AK4" s="113">
        <v>10</v>
      </c>
      <c r="AL4" s="113"/>
      <c r="AM4" s="113"/>
      <c r="AN4" s="113"/>
      <c r="AO4" s="113"/>
      <c r="AP4" s="113"/>
      <c r="AQ4" s="113"/>
      <c r="AR4" s="113"/>
      <c r="AS4" s="113">
        <v>22</v>
      </c>
      <c r="AT4" s="113"/>
      <c r="AU4" s="113"/>
      <c r="AV4" s="113"/>
      <c r="AW4" s="113"/>
      <c r="AX4" s="113"/>
      <c r="AY4" s="113"/>
      <c r="AZ4" s="113"/>
      <c r="BA4" s="140"/>
      <c r="BB4" s="140"/>
      <c r="BC4" s="140"/>
      <c r="BD4" s="140"/>
      <c r="BE4" s="140"/>
      <c r="BF4" s="140"/>
      <c r="BG4" s="140"/>
      <c r="BH4" s="140"/>
      <c r="BI4" s="140">
        <v>37</v>
      </c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225">
        <v>6</v>
      </c>
      <c r="BZ4" s="226"/>
      <c r="CA4" s="226"/>
      <c r="CB4" s="226"/>
      <c r="CC4" s="226"/>
      <c r="CD4" s="226"/>
      <c r="CE4" s="226"/>
      <c r="CF4" s="227"/>
      <c r="CG4" s="225"/>
      <c r="CH4" s="226"/>
      <c r="CI4" s="226"/>
      <c r="CJ4" s="226"/>
      <c r="CK4" s="226"/>
      <c r="CL4" s="226"/>
      <c r="CM4" s="226"/>
      <c r="CN4" s="227"/>
      <c r="CO4" s="225">
        <f>AK4+AS4+BA4+BI4+BQ4+BY4+CG4</f>
        <v>75</v>
      </c>
      <c r="CP4" s="226"/>
      <c r="CQ4" s="226"/>
      <c r="CR4" s="226"/>
      <c r="CS4" s="226"/>
      <c r="CT4" s="226"/>
      <c r="CU4" s="226"/>
      <c r="CV4" s="227"/>
    </row>
    <row r="5" spans="1:100" ht="56.25" customHeight="1">
      <c r="A5" s="229">
        <v>2</v>
      </c>
      <c r="B5" s="230"/>
      <c r="C5" s="231"/>
      <c r="D5" s="232" t="s">
        <v>101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1"/>
      <c r="AE5" s="229" t="s">
        <v>100</v>
      </c>
      <c r="AF5" s="230"/>
      <c r="AG5" s="230"/>
      <c r="AH5" s="230"/>
      <c r="AI5" s="230"/>
      <c r="AJ5" s="231"/>
      <c r="AK5" s="113">
        <v>12</v>
      </c>
      <c r="AL5" s="113"/>
      <c r="AM5" s="113"/>
      <c r="AN5" s="113"/>
      <c r="AO5" s="113"/>
      <c r="AP5" s="113"/>
      <c r="AQ5" s="113"/>
      <c r="AR5" s="113"/>
      <c r="AS5" s="113">
        <v>36</v>
      </c>
      <c r="AT5" s="113"/>
      <c r="AU5" s="113"/>
      <c r="AV5" s="113"/>
      <c r="AW5" s="113"/>
      <c r="AX5" s="113"/>
      <c r="AY5" s="113"/>
      <c r="AZ5" s="113"/>
      <c r="BA5" s="140"/>
      <c r="BB5" s="140"/>
      <c r="BC5" s="140"/>
      <c r="BD5" s="140"/>
      <c r="BE5" s="140"/>
      <c r="BF5" s="140"/>
      <c r="BG5" s="140"/>
      <c r="BH5" s="140"/>
      <c r="BI5" s="140">
        <v>60</v>
      </c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225">
        <v>24</v>
      </c>
      <c r="BZ5" s="226"/>
      <c r="CA5" s="226"/>
      <c r="CB5" s="226"/>
      <c r="CC5" s="226"/>
      <c r="CD5" s="226"/>
      <c r="CE5" s="226"/>
      <c r="CF5" s="227"/>
      <c r="CG5" s="225"/>
      <c r="CH5" s="226"/>
      <c r="CI5" s="226"/>
      <c r="CJ5" s="226"/>
      <c r="CK5" s="226"/>
      <c r="CL5" s="226"/>
      <c r="CM5" s="226"/>
      <c r="CN5" s="227"/>
      <c r="CO5" s="225">
        <f>AK5+AS5+BA5+BI5+BQ5+BY5</f>
        <v>132</v>
      </c>
      <c r="CP5" s="226"/>
      <c r="CQ5" s="226"/>
      <c r="CR5" s="226"/>
      <c r="CS5" s="226"/>
      <c r="CT5" s="226"/>
      <c r="CU5" s="226"/>
      <c r="CV5" s="227"/>
    </row>
    <row r="6" spans="1:100" ht="50.25" customHeight="1">
      <c r="A6" s="229">
        <v>3</v>
      </c>
      <c r="B6" s="230"/>
      <c r="C6" s="231"/>
      <c r="D6" s="236" t="s">
        <v>102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5" t="s">
        <v>103</v>
      </c>
      <c r="AF6" s="235"/>
      <c r="AG6" s="235"/>
      <c r="AH6" s="235"/>
      <c r="AI6" s="235"/>
      <c r="AJ6" s="235"/>
      <c r="AK6" s="113">
        <v>46247</v>
      </c>
      <c r="AL6" s="113"/>
      <c r="AM6" s="113"/>
      <c r="AN6" s="113"/>
      <c r="AO6" s="113"/>
      <c r="AP6" s="113"/>
      <c r="AQ6" s="113"/>
      <c r="AR6" s="113"/>
      <c r="AS6" s="113">
        <v>55776</v>
      </c>
      <c r="AT6" s="113"/>
      <c r="AU6" s="113"/>
      <c r="AV6" s="113"/>
      <c r="AW6" s="113"/>
      <c r="AX6" s="113"/>
      <c r="AY6" s="113"/>
      <c r="AZ6" s="113"/>
      <c r="BA6" s="140">
        <v>109857</v>
      </c>
      <c r="BB6" s="140"/>
      <c r="BC6" s="140"/>
      <c r="BD6" s="140"/>
      <c r="BE6" s="140"/>
      <c r="BF6" s="140"/>
      <c r="BG6" s="140"/>
      <c r="BH6" s="140"/>
      <c r="BI6" s="140">
        <v>59353</v>
      </c>
      <c r="BJ6" s="140"/>
      <c r="BK6" s="140"/>
      <c r="BL6" s="140"/>
      <c r="BM6" s="140"/>
      <c r="BN6" s="140"/>
      <c r="BO6" s="140"/>
      <c r="BP6" s="140"/>
      <c r="BQ6" s="140">
        <v>137414</v>
      </c>
      <c r="BR6" s="140"/>
      <c r="BS6" s="140"/>
      <c r="BT6" s="140"/>
      <c r="BU6" s="140"/>
      <c r="BV6" s="140"/>
      <c r="BW6" s="140"/>
      <c r="BX6" s="140"/>
      <c r="BY6" s="225">
        <v>60579</v>
      </c>
      <c r="BZ6" s="226"/>
      <c r="CA6" s="226"/>
      <c r="CB6" s="226"/>
      <c r="CC6" s="226"/>
      <c r="CD6" s="226"/>
      <c r="CE6" s="226"/>
      <c r="CF6" s="227"/>
      <c r="CG6" s="225"/>
      <c r="CH6" s="226"/>
      <c r="CI6" s="226"/>
      <c r="CJ6" s="226"/>
      <c r="CK6" s="226"/>
      <c r="CL6" s="226"/>
      <c r="CM6" s="226"/>
      <c r="CN6" s="227"/>
      <c r="CO6" s="225"/>
      <c r="CP6" s="226"/>
      <c r="CQ6" s="226"/>
      <c r="CR6" s="226"/>
      <c r="CS6" s="226"/>
      <c r="CT6" s="226"/>
      <c r="CU6" s="226"/>
      <c r="CV6" s="227"/>
    </row>
    <row r="7" spans="1:100" ht="66" customHeight="1" hidden="1">
      <c r="A7" s="229">
        <v>4</v>
      </c>
      <c r="B7" s="230"/>
      <c r="C7" s="231"/>
      <c r="D7" s="236" t="s">
        <v>181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5" t="s">
        <v>104</v>
      </c>
      <c r="AF7" s="235"/>
      <c r="AG7" s="235"/>
      <c r="AH7" s="235"/>
      <c r="AI7" s="235"/>
      <c r="AJ7" s="235"/>
      <c r="AK7" s="238">
        <v>1</v>
      </c>
      <c r="AL7" s="238"/>
      <c r="AM7" s="238"/>
      <c r="AN7" s="238"/>
      <c r="AO7" s="238"/>
      <c r="AP7" s="238"/>
      <c r="AQ7" s="238"/>
      <c r="AR7" s="238"/>
      <c r="AS7" s="238">
        <v>1</v>
      </c>
      <c r="AT7" s="238"/>
      <c r="AU7" s="238"/>
      <c r="AV7" s="238"/>
      <c r="AW7" s="238"/>
      <c r="AX7" s="238"/>
      <c r="AY7" s="238"/>
      <c r="AZ7" s="238"/>
      <c r="BA7" s="228">
        <v>1</v>
      </c>
      <c r="BB7" s="228"/>
      <c r="BC7" s="228"/>
      <c r="BD7" s="228"/>
      <c r="BE7" s="228"/>
      <c r="BF7" s="228"/>
      <c r="BG7" s="228"/>
      <c r="BH7" s="228"/>
      <c r="BI7" s="228">
        <v>1</v>
      </c>
      <c r="BJ7" s="228"/>
      <c r="BK7" s="228"/>
      <c r="BL7" s="228"/>
      <c r="BM7" s="228"/>
      <c r="BN7" s="228"/>
      <c r="BO7" s="228"/>
      <c r="BP7" s="228"/>
      <c r="BQ7" s="228">
        <v>1</v>
      </c>
      <c r="BR7" s="228"/>
      <c r="BS7" s="228"/>
      <c r="BT7" s="228"/>
      <c r="BU7" s="228"/>
      <c r="BV7" s="228"/>
      <c r="BW7" s="228"/>
      <c r="BX7" s="228"/>
      <c r="BY7" s="246">
        <v>1</v>
      </c>
      <c r="BZ7" s="247"/>
      <c r="CA7" s="247"/>
      <c r="CB7" s="247"/>
      <c r="CC7" s="247"/>
      <c r="CD7" s="247"/>
      <c r="CE7" s="247"/>
      <c r="CF7" s="248"/>
      <c r="CG7" s="225"/>
      <c r="CH7" s="226"/>
      <c r="CI7" s="226"/>
      <c r="CJ7" s="226"/>
      <c r="CK7" s="226"/>
      <c r="CL7" s="226"/>
      <c r="CM7" s="226"/>
      <c r="CN7" s="227"/>
      <c r="CO7" s="225"/>
      <c r="CP7" s="226"/>
      <c r="CQ7" s="226"/>
      <c r="CR7" s="226"/>
      <c r="CS7" s="226"/>
      <c r="CT7" s="226"/>
      <c r="CU7" s="226"/>
      <c r="CV7" s="227"/>
    </row>
    <row r="8" spans="1:100" ht="46.5" customHeight="1">
      <c r="A8" s="229">
        <v>4</v>
      </c>
      <c r="B8" s="230"/>
      <c r="C8" s="231"/>
      <c r="D8" s="232" t="s">
        <v>105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4"/>
      <c r="AE8" s="235" t="s">
        <v>103</v>
      </c>
      <c r="AF8" s="235"/>
      <c r="AG8" s="235"/>
      <c r="AH8" s="235"/>
      <c r="AI8" s="235"/>
      <c r="AJ8" s="235"/>
      <c r="AK8" s="140">
        <f>AK5*AK6*AK7</f>
        <v>554964</v>
      </c>
      <c r="AL8" s="140"/>
      <c r="AM8" s="140"/>
      <c r="AN8" s="140"/>
      <c r="AO8" s="140"/>
      <c r="AP8" s="140"/>
      <c r="AQ8" s="140"/>
      <c r="AR8" s="140"/>
      <c r="AS8" s="140">
        <f>AS5*AS6*AS7</f>
        <v>2007936</v>
      </c>
      <c r="AT8" s="140"/>
      <c r="AU8" s="140"/>
      <c r="AV8" s="140"/>
      <c r="AW8" s="140"/>
      <c r="AX8" s="140"/>
      <c r="AY8" s="140"/>
      <c r="AZ8" s="140"/>
      <c r="BA8" s="140">
        <f>BA5*BA6</f>
        <v>0</v>
      </c>
      <c r="BB8" s="140"/>
      <c r="BC8" s="140"/>
      <c r="BD8" s="140"/>
      <c r="BE8" s="140"/>
      <c r="BF8" s="140"/>
      <c r="BG8" s="140"/>
      <c r="BH8" s="140"/>
      <c r="BI8" s="140">
        <f>BI5*BI6*BI7</f>
        <v>3561180</v>
      </c>
      <c r="BJ8" s="140"/>
      <c r="BK8" s="140"/>
      <c r="BL8" s="140"/>
      <c r="BM8" s="140"/>
      <c r="BN8" s="140"/>
      <c r="BO8" s="140"/>
      <c r="BP8" s="140"/>
      <c r="BQ8" s="140">
        <v>110308</v>
      </c>
      <c r="BR8" s="140"/>
      <c r="BS8" s="140"/>
      <c r="BT8" s="140"/>
      <c r="BU8" s="140"/>
      <c r="BV8" s="140"/>
      <c r="BW8" s="140"/>
      <c r="BX8" s="140"/>
      <c r="BY8" s="140">
        <f>BY5*BY6*BY7</f>
        <v>1453896</v>
      </c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31">
        <f>AK8+AS8+BA8+BI8+BQ8+BY8+CG8</f>
        <v>7688284</v>
      </c>
      <c r="CP8" s="131"/>
      <c r="CQ8" s="131"/>
      <c r="CR8" s="131"/>
      <c r="CS8" s="131"/>
      <c r="CT8" s="131"/>
      <c r="CU8" s="131"/>
      <c r="CV8" s="131"/>
    </row>
    <row r="9" spans="37:100" ht="9.75" customHeight="1"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31"/>
      <c r="CP9" s="31"/>
      <c r="CQ9" s="31"/>
      <c r="CR9" s="31"/>
      <c r="CS9" s="31"/>
      <c r="CT9" s="31"/>
      <c r="CU9" s="31"/>
      <c r="CV9" s="31"/>
    </row>
    <row r="10" spans="37:100" ht="15.75"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31"/>
      <c r="CP10" s="31"/>
      <c r="CQ10" s="31"/>
      <c r="CR10" s="31"/>
      <c r="CS10" s="31"/>
      <c r="CT10" s="31"/>
      <c r="CU10" s="31"/>
      <c r="CV10" s="31"/>
    </row>
    <row r="11" spans="4:85" ht="15.75">
      <c r="D11" s="223" t="s">
        <v>113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Z11" s="224" t="s">
        <v>140</v>
      </c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</row>
    <row r="13" spans="4:77" ht="15.75">
      <c r="D13" s="223" t="s">
        <v>178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Z13" s="223" t="s">
        <v>179</v>
      </c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</row>
  </sheetData>
  <sheetProtection/>
  <mergeCells count="70">
    <mergeCell ref="BY3:CF3"/>
    <mergeCell ref="BY4:CF4"/>
    <mergeCell ref="BY5:CF5"/>
    <mergeCell ref="BY6:CF6"/>
    <mergeCell ref="BY7:CF7"/>
    <mergeCell ref="BY8:CF8"/>
    <mergeCell ref="CG3:CN3"/>
    <mergeCell ref="CO3:CV3"/>
    <mergeCell ref="CO5:CV5"/>
    <mergeCell ref="A3:C3"/>
    <mergeCell ref="D3:AD3"/>
    <mergeCell ref="AE3:AJ3"/>
    <mergeCell ref="AK3:AR3"/>
    <mergeCell ref="AS3:AZ3"/>
    <mergeCell ref="BA3:BH3"/>
    <mergeCell ref="BI3:BP3"/>
    <mergeCell ref="BQ3:BX3"/>
    <mergeCell ref="A5:C5"/>
    <mergeCell ref="D5:AD5"/>
    <mergeCell ref="AE5:AJ5"/>
    <mergeCell ref="AK5:AR5"/>
    <mergeCell ref="AS5:AZ5"/>
    <mergeCell ref="A4:C4"/>
    <mergeCell ref="D4:AD4"/>
    <mergeCell ref="AE4:AJ4"/>
    <mergeCell ref="AK4:AR4"/>
    <mergeCell ref="AS4:AZ4"/>
    <mergeCell ref="BA5:BH5"/>
    <mergeCell ref="BI5:BP5"/>
    <mergeCell ref="BQ5:BX5"/>
    <mergeCell ref="CG5:CN5"/>
    <mergeCell ref="CO4:CV4"/>
    <mergeCell ref="BA4:BH4"/>
    <mergeCell ref="BI4:BP4"/>
    <mergeCell ref="BQ4:BX4"/>
    <mergeCell ref="CG4:CN4"/>
    <mergeCell ref="BQ6:BX6"/>
    <mergeCell ref="CG6:CN6"/>
    <mergeCell ref="CO6:CV6"/>
    <mergeCell ref="BI6:BP6"/>
    <mergeCell ref="A6:C6"/>
    <mergeCell ref="D6:AD6"/>
    <mergeCell ref="AE6:AJ6"/>
    <mergeCell ref="AK6:AR6"/>
    <mergeCell ref="AS6:AZ6"/>
    <mergeCell ref="BA6:BH6"/>
    <mergeCell ref="A8:C8"/>
    <mergeCell ref="D8:AD8"/>
    <mergeCell ref="AE8:AJ8"/>
    <mergeCell ref="AK8:AR8"/>
    <mergeCell ref="AS8:AZ8"/>
    <mergeCell ref="A7:C7"/>
    <mergeCell ref="D7:AD7"/>
    <mergeCell ref="AE7:AJ7"/>
    <mergeCell ref="AK7:AR7"/>
    <mergeCell ref="AS7:AZ7"/>
    <mergeCell ref="CO8:CV8"/>
    <mergeCell ref="CO7:CV7"/>
    <mergeCell ref="BA7:BH7"/>
    <mergeCell ref="BI7:BP7"/>
    <mergeCell ref="BQ7:BX7"/>
    <mergeCell ref="CG7:CN7"/>
    <mergeCell ref="D13:AK13"/>
    <mergeCell ref="D11:AK11"/>
    <mergeCell ref="AZ13:BY13"/>
    <mergeCell ref="BA8:BH8"/>
    <mergeCell ref="BI8:BP8"/>
    <mergeCell ref="BQ8:BX8"/>
    <mergeCell ref="AZ11:CG11"/>
    <mergeCell ref="CG8:CN8"/>
  </mergeCells>
  <printOptions/>
  <pageMargins left="0.7" right="0.7" top="0.75" bottom="0.75" header="0.3" footer="0.3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Тугушева Анна Александровна</cp:lastModifiedBy>
  <cp:lastPrinted>2022-03-29T04:14:51Z</cp:lastPrinted>
  <dcterms:created xsi:type="dcterms:W3CDTF">2008-10-01T13:21:49Z</dcterms:created>
  <dcterms:modified xsi:type="dcterms:W3CDTF">2022-03-29T04:14:53Z</dcterms:modified>
  <cp:category/>
  <cp:version/>
  <cp:contentType/>
  <cp:contentStatus/>
</cp:coreProperties>
</file>